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bookViews>
  <sheets>
    <sheet name="Instructions" sheetId="1" r:id="rId1"/>
    <sheet name="Audit Checklist" sheetId="2" r:id="rId2"/>
    <sheet name="Summary" sheetId="3" r:id="rId3"/>
    <sheet name="Reference Data" sheetId="4" r:id="rId4"/>
    <sheet name="Revision History" sheetId="5" r:id="rId5"/>
  </sheets>
  <calcPr calcId="124519"/>
</workbook>
</file>

<file path=xl/calcChain.xml><?xml version="1.0" encoding="utf-8"?>
<calcChain xmlns="http://schemas.openxmlformats.org/spreadsheetml/2006/main">
  <c r="B13" i="3"/>
  <c r="H12"/>
  <c r="B12"/>
  <c r="H11"/>
  <c r="E11"/>
  <c r="B11"/>
  <c r="H10"/>
  <c r="E10"/>
  <c r="B10"/>
  <c r="H9"/>
  <c r="E9"/>
  <c r="B9"/>
  <c r="H8"/>
  <c r="E8"/>
  <c r="B8"/>
  <c r="H7"/>
  <c r="E7"/>
  <c r="B7"/>
  <c r="H6"/>
  <c r="E6"/>
  <c r="B6"/>
</calcChain>
</file>

<file path=xl/sharedStrings.xml><?xml version="1.0" encoding="utf-8"?>
<sst xmlns="http://schemas.openxmlformats.org/spreadsheetml/2006/main" count="439" uniqueCount="261">
  <si>
    <t>Internal Audit Checklist</t>
  </si>
  <si>
    <t>Document Code: QMS-AUD-003 | Version: 1.0 | Applied Standard: ISO 9001:2026 | Classification: INTERNAL</t>
  </si>
  <si>
    <t>Copyright © ISO Toolkits | www.iso-toolkits.org | info@iso-toolkits.org</t>
  </si>
  <si>
    <t>Purpose</t>
  </si>
  <si>
    <t>Use this checklist as a coverage aid during QMS internal audits. Follow process trails and objective evidence rather than reading the questions mechanically. The audit prompts are paraphrased and must be applied together with the organization’s approved QMS documentation and licensed ISO 9001:2026 standard.</t>
  </si>
  <si>
    <t>1</t>
  </si>
  <si>
    <t>Confirm audit objective, scope, criteria, date, team and auditee before use.</t>
  </si>
  <si>
    <t>2</t>
  </si>
  <si>
    <t>Use the prompt to explore the process, then record specific evidence sampled.</t>
  </si>
  <si>
    <t>3</t>
  </si>
  <si>
    <t>Select a result: Conforming / OFI / Minor NC / Major NC / Not Assessed / N/A.</t>
  </si>
  <si>
    <t>4</t>
  </si>
  <si>
    <t>For nonconformities, record criterion, evidence and the demonstrated gap.</t>
  </si>
  <si>
    <t>5</t>
  </si>
  <si>
    <t>Assign an owner and due date only when action tracking is required.</t>
  </si>
  <si>
    <t>6</t>
  </si>
  <si>
    <t>Use the Summary sheet to review coverage and finding distribution.</t>
  </si>
  <si>
    <t>Internal Audit Checklist - QMS</t>
  </si>
  <si>
    <t>Audit Information</t>
  </si>
  <si>
    <t>Audit Date</t>
  </si>
  <si>
    <t>Lead Auditor</t>
  </si>
  <si>
    <t>Auditee / Process</t>
  </si>
  <si>
    <t>Audit Objective</t>
  </si>
  <si>
    <t>Audit Scope</t>
  </si>
  <si>
    <t>Audit Criteria</t>
  </si>
  <si>
    <t>ISO 9001:2026 + internal QMS documents</t>
  </si>
  <si>
    <t>Audit Team</t>
  </si>
  <si>
    <t>Location</t>
  </si>
  <si>
    <t>Report Ref.</t>
  </si>
  <si>
    <t>Check ID</t>
  </si>
  <si>
    <t>Clause</t>
  </si>
  <si>
    <t>Theme</t>
  </si>
  <si>
    <t>Audit Prompt</t>
  </si>
  <si>
    <t>Evidence to Seek</t>
  </si>
  <si>
    <t>Result</t>
  </si>
  <si>
    <t>Evidence Sampled / Notes</t>
  </si>
  <si>
    <t>Finding Statement / OFI</t>
  </si>
  <si>
    <t>Finding Classification</t>
  </si>
  <si>
    <t>Action Owner</t>
  </si>
  <si>
    <t>Due Date</t>
  </si>
  <si>
    <t>Action Status</t>
  </si>
  <si>
    <t>Reviewer</t>
  </si>
  <si>
    <t>AUD-001</t>
  </si>
  <si>
    <t>Context</t>
  </si>
  <si>
    <t>What external and internal issues could affect intended QMS results, and how are they reviewed?</t>
  </si>
  <si>
    <t>Context review, strategic/business records, management review outputs</t>
  </si>
  <si>
    <t>Not Assessed</t>
  </si>
  <si>
    <t>Open</t>
  </si>
  <si>
    <t>AUD-002</t>
  </si>
  <si>
    <t>How are relevant interested parties and their QMS-related expectations identified and kept current?</t>
  </si>
  <si>
    <t>Interested parties analysis, customer/regulatory requirements</t>
  </si>
  <si>
    <t>AUD-003</t>
  </si>
  <si>
    <t>Is the QMS scope defined and consistent with actual activities, products/services and boundaries?</t>
  </si>
  <si>
    <t>Approved scope statement, organization/process map</t>
  </si>
  <si>
    <t>AUD-004</t>
  </si>
  <si>
    <t>Process approach</t>
  </si>
  <si>
    <t>Can process owners explain inputs, outputs, sequence, controls, resources, responsibilities and measures?</t>
  </si>
  <si>
    <t>Process maps, procedures, KPIs, records</t>
  </si>
  <si>
    <t>AUD-005</t>
  </si>
  <si>
    <t>Process performance</t>
  </si>
  <si>
    <t>How are process performance issues identified and acted on?</t>
  </si>
  <si>
    <t>KPI results, action logs, review records</t>
  </si>
  <si>
    <t>AUD-006</t>
  </si>
  <si>
    <t>Leadership</t>
  </si>
  <si>
    <t>How does top management demonstrate accountability for QMS effectiveness and integration into business processes?</t>
  </si>
  <si>
    <t>Management decisions, objectives, review records</t>
  </si>
  <si>
    <t>AUD-007</t>
  </si>
  <si>
    <t>Customer focus</t>
  </si>
  <si>
    <t>How are customer requirements, risks to conformity and customer satisfaction kept visible to leadership?</t>
  </si>
  <si>
    <t>Customer data, complaints, sales/review records</t>
  </si>
  <si>
    <t>AUD-008</t>
  </si>
  <si>
    <t>Quality culture</t>
  </si>
  <si>
    <t>What leadership actions promote quality culture, accountability and ethical behaviour?</t>
  </si>
  <si>
    <t>Communications, objectives, behaviours, recognition/escalation mechanisms</t>
  </si>
  <si>
    <t>AUD-009</t>
  </si>
  <si>
    <t>Quality policy</t>
  </si>
  <si>
    <t>Is the quality policy current, appropriate, communicated and understood by relevant personnel?</t>
  </si>
  <si>
    <t>Policy, interviews, communication evidence</t>
  </si>
  <si>
    <t>AUD-010</t>
  </si>
  <si>
    <t>Roles and authorities</t>
  </si>
  <si>
    <t>Are QMS roles, responsibilities and escalation routes clear?</t>
  </si>
  <si>
    <t>Job descriptions, process ownership, organization chart</t>
  </si>
  <si>
    <t>AUD-011</t>
  </si>
  <si>
    <t>Risks</t>
  </si>
  <si>
    <t>How are risks to QMS outcomes identified, prioritized and acted on?</t>
  </si>
  <si>
    <t>Risk records, plans, process controls</t>
  </si>
  <si>
    <t>AUD-012</t>
  </si>
  <si>
    <t>Opportunities</t>
  </si>
  <si>
    <t>How are opportunities for improvement or beneficial outcomes identified and pursued?</t>
  </si>
  <si>
    <t>Improvement register, projects, management review</t>
  </si>
  <si>
    <t>AUD-013</t>
  </si>
  <si>
    <t>Objectives</t>
  </si>
  <si>
    <t>Are quality objectives measurable, relevant and deployed to appropriate functions/processes?</t>
  </si>
  <si>
    <t>Objectives register, KPIs, departmental plans</t>
  </si>
  <si>
    <t>AUD-014</t>
  </si>
  <si>
    <t>Objective plans</t>
  </si>
  <si>
    <t>For selected objectives, are action, resources, owner, timing and evaluation method defined?</t>
  </si>
  <si>
    <t>Objective plans, action trackers</t>
  </si>
  <si>
    <t>AUD-015</t>
  </si>
  <si>
    <t>Change planning</t>
  </si>
  <si>
    <t>How are significant QMS/process changes planned and controlled before implementation?</t>
  </si>
  <si>
    <t>Change records, approvals, risk reviews</t>
  </si>
  <si>
    <t>AUD-016</t>
  </si>
  <si>
    <t>7</t>
  </si>
  <si>
    <t>Resources</t>
  </si>
  <si>
    <t>Are resources adequate for effective QMS operation and improvement?</t>
  </si>
  <si>
    <t>Budget/resource plans, capacity records, management review</t>
  </si>
  <si>
    <t>AUD-017</t>
  </si>
  <si>
    <t>Infrastructure</t>
  </si>
  <si>
    <t>Is infrastructure suitable and maintained to support conformity and service continuity?</t>
  </si>
  <si>
    <t>Maintenance logs, IT/service records</t>
  </si>
  <si>
    <t>AUD-018</t>
  </si>
  <si>
    <t>Process environment</t>
  </si>
  <si>
    <t>Are environmental/working conditions controlled where they affect product/service quality?</t>
  </si>
  <si>
    <t>Workplace controls, monitoring records</t>
  </si>
  <si>
    <t>AUD-019</t>
  </si>
  <si>
    <t>Monitoring resources</t>
  </si>
  <si>
    <t>Are measuring/monitoring resources suitable, maintained and controlled where measurement validity is important?</t>
  </si>
  <si>
    <t>Calibration/verification records, equipment status</t>
  </si>
  <si>
    <t>AUD-020</t>
  </si>
  <si>
    <t>Knowledge</t>
  </si>
  <si>
    <t>How is critical organizational knowledge identified, retained and made available?</t>
  </si>
  <si>
    <t>Knowledge base, handover, lessons learned, training</t>
  </si>
  <si>
    <t>AUD-021</t>
  </si>
  <si>
    <t>Competence</t>
  </si>
  <si>
    <t>Can competence requirements and evidence be demonstrated for sampled roles?</t>
  </si>
  <si>
    <t>Competence matrix, training records, evaluations</t>
  </si>
  <si>
    <t>AUD-022</t>
  </si>
  <si>
    <t>Awareness</t>
  </si>
  <si>
    <t>Do personnel understand relevant objectives, their contribution and consequences of nonconformity?</t>
  </si>
  <si>
    <t>Interviews, briefings, awareness records</t>
  </si>
  <si>
    <t>AUD-023</t>
  </si>
  <si>
    <t>Communication</t>
  </si>
  <si>
    <t>Are required internal/external communications defined and effective?</t>
  </si>
  <si>
    <t>Communication matrix, records, customer/supplier communications</t>
  </si>
  <si>
    <t>AUD-024</t>
  </si>
  <si>
    <t>Documented information</t>
  </si>
  <si>
    <t>Are current documents available at point of use and obsolete versions prevented from unintended use?</t>
  </si>
  <si>
    <t>Document register, controlled copies, system permissions</t>
  </si>
  <si>
    <t>AUD-025</t>
  </si>
  <si>
    <t>Records</t>
  </si>
  <si>
    <t>Are records identifiable, retrievable, protected, retained and disposed according to defined controls?</t>
  </si>
  <si>
    <t>Record register, sampled records, retention controls</t>
  </si>
  <si>
    <t>AUD-026</t>
  </si>
  <si>
    <t>8</t>
  </si>
  <si>
    <t>Operational planning</t>
  </si>
  <si>
    <t>How are operational criteria, resources, acceptance requirements and changes controlled?</t>
  </si>
  <si>
    <t>Plans, work instructions, records</t>
  </si>
  <si>
    <t>AUD-027</t>
  </si>
  <si>
    <t>Customer requirements</t>
  </si>
  <si>
    <t>How are customer requirements reviewed before commitment and changes communicated?</t>
  </si>
  <si>
    <t>Quotes/contracts/orders, review records</t>
  </si>
  <si>
    <t>AUD-028</t>
  </si>
  <si>
    <t>Design/development</t>
  </si>
  <si>
    <t>Where applicable, are design inputs, reviews, verification/validation, outputs and changes controlled?</t>
  </si>
  <si>
    <t>Design plans, reviews, V&amp;V records</t>
  </si>
  <si>
    <t>AUD-029</t>
  </si>
  <si>
    <t>External providers</t>
  </si>
  <si>
    <t>How are suppliers/providers selected, monitored and re-evaluated based on risk and performance?</t>
  </si>
  <si>
    <t>Approved supplier list, scorecards, evaluations</t>
  </si>
  <si>
    <t>AUD-030</t>
  </si>
  <si>
    <t>Purchasing controls</t>
  </si>
  <si>
    <t>Are requirements communicated clearly to external providers and incoming/outsourced outputs verified as needed?</t>
  </si>
  <si>
    <t>PO/specifications, inspection/service acceptance records</t>
  </si>
  <si>
    <t>AUD-031</t>
  </si>
  <si>
    <t>Production/service provision</t>
  </si>
  <si>
    <t>Are activities performed under controlled conditions using current information, competent people and suitable resources?</t>
  </si>
  <si>
    <t>Work records, observation, instructions</t>
  </si>
  <si>
    <t>AUD-032</t>
  </si>
  <si>
    <t>Identification / traceability</t>
  </si>
  <si>
    <t>Is output status and traceability maintained where required?</t>
  </si>
  <si>
    <t>Labels, batch/service records, system records</t>
  </si>
  <si>
    <t>AUD-033</t>
  </si>
  <si>
    <t>Customer/external property</t>
  </si>
  <si>
    <t>Is external property protected and are loss/damage issues recorded and communicated?</t>
  </si>
  <si>
    <t>Property logs, incident records</t>
  </si>
  <si>
    <t>AUD-034</t>
  </si>
  <si>
    <t>Preservation</t>
  </si>
  <si>
    <t>Are outputs protected from damage, deterioration or loss during handling, storage and delivery?</t>
  </si>
  <si>
    <t>Storage/handling controls, packaging, service safeguards</t>
  </si>
  <si>
    <t>AUD-035</t>
  </si>
  <si>
    <t>Post-delivery</t>
  </si>
  <si>
    <t>Are relevant warranties, support, service, regulatory or other post-delivery obligations controlled?</t>
  </si>
  <si>
    <t>Service records, warranty/support logs</t>
  </si>
  <si>
    <t>AUD-036</t>
  </si>
  <si>
    <t>Operational changes</t>
  </si>
  <si>
    <t>Are operational changes reviewed, authorized and recorded?</t>
  </si>
  <si>
    <t>Change approvals, revised instructions, validation</t>
  </si>
  <si>
    <t>AUD-037</t>
  </si>
  <si>
    <t>Release</t>
  </si>
  <si>
    <t>Is product/service release supported by evidence that acceptance criteria were met and release was authorized?</t>
  </si>
  <si>
    <t>Inspection/test/service completion records</t>
  </si>
  <si>
    <t>AUD-038</t>
  </si>
  <si>
    <t>Nonconforming outputs</t>
  </si>
  <si>
    <t>Are nonconforming outputs identified, contained, dispositioned and re-verified after correction as needed?</t>
  </si>
  <si>
    <t>NCRs, segregation, concessions, reinspection</t>
  </si>
  <si>
    <t>AUD-039</t>
  </si>
  <si>
    <t>9</t>
  </si>
  <si>
    <t>Monitoring and measurement</t>
  </si>
  <si>
    <t>Are monitoring/measurement methods, timing, responsibilities and evaluation defined?</t>
  </si>
  <si>
    <t>KPI plans, monitoring schedule, reports</t>
  </si>
  <si>
    <t>AUD-040</t>
  </si>
  <si>
    <t>Customer satisfaction</t>
  </si>
  <si>
    <t>How is customer perception monitored and what actions follow negative trends?</t>
  </si>
  <si>
    <t>Surveys, complaints, NPS/feedback, actions</t>
  </si>
  <si>
    <t>AUD-041</t>
  </si>
  <si>
    <t>Analysis and evaluation</t>
  </si>
  <si>
    <t>Is performance data analyzed to identify trends, effectiveness and improvement needs?</t>
  </si>
  <si>
    <t>Dashboards, trend reports, management review</t>
  </si>
  <si>
    <t>AUD-042</t>
  </si>
  <si>
    <t>Internal audit programme</t>
  </si>
  <si>
    <t>Is the audit programme risk-based and does it consider process importance, changes and previous results?</t>
  </si>
  <si>
    <t>Audit programme, schedule, risk basis</t>
  </si>
  <si>
    <t>AUD-043</t>
  </si>
  <si>
    <t>Audit execution</t>
  </si>
  <si>
    <t>Are audits objective, evidence-based, properly reported and followed up?</t>
  </si>
  <si>
    <t>Plans, notes, reports, corrective actions</t>
  </si>
  <si>
    <t>AUD-044</t>
  </si>
  <si>
    <t>Management review</t>
  </si>
  <si>
    <t>Does management review cover relevant QMS performance, changes, resource needs, risks/opportunities and improvement?</t>
  </si>
  <si>
    <t>Agenda/minutes, inputs, action log</t>
  </si>
  <si>
    <t>AUD-045</t>
  </si>
  <si>
    <t>Management review actions</t>
  </si>
  <si>
    <t>Are review decisions/actions assigned, tracked and closed?</t>
  </si>
  <si>
    <t>Management review action tracker</t>
  </si>
  <si>
    <t>AUD-046</t>
  </si>
  <si>
    <t>10</t>
  </si>
  <si>
    <t>Improvement</t>
  </si>
  <si>
    <t>How are improvement opportunities identified, prioritized and implemented?</t>
  </si>
  <si>
    <t>Improvement register, projects, lessons learned</t>
  </si>
  <si>
    <t>AUD-047</t>
  </si>
  <si>
    <t>Corrective action</t>
  </si>
  <si>
    <t>For sampled nonconformities, were causes evaluated, actions implemented and effectiveness verified?</t>
  </si>
  <si>
    <t>CAR/NCR records, root cause analysis, follow-up</t>
  </si>
  <si>
    <t>AUD-048</t>
  </si>
  <si>
    <t>Continual improvement</t>
  </si>
  <si>
    <t>Can the organization demonstrate sustained improvement in QMS suitability, adequacy or effectiveness?</t>
  </si>
  <si>
    <t>Trend data, projects, review outputs</t>
  </si>
  <si>
    <t>Internal Audit Summary</t>
  </si>
  <si>
    <t>KPI</t>
  </si>
  <si>
    <t>Count</t>
  </si>
  <si>
    <t>Nonconformities</t>
  </si>
  <si>
    <t>Total Checks</t>
  </si>
  <si>
    <t>Conforming</t>
  </si>
  <si>
    <t>Assessed</t>
  </si>
  <si>
    <t>OFI</t>
  </si>
  <si>
    <t>Minor NC</t>
  </si>
  <si>
    <t>Major NC</t>
  </si>
  <si>
    <t>N/A</t>
  </si>
  <si>
    <t>Open Actions</t>
  </si>
  <si>
    <t>List</t>
  </si>
  <si>
    <t>Value</t>
  </si>
  <si>
    <t>In Progress</t>
  </si>
  <si>
    <t>Closed</t>
  </si>
  <si>
    <t>Revision History</t>
  </si>
  <si>
    <t>Version</t>
  </si>
  <si>
    <t>Date</t>
  </si>
  <si>
    <t>Description</t>
  </si>
  <si>
    <t>1.0</t>
  </si>
  <si>
    <t>2026-09-18</t>
  </si>
  <si>
    <t>Initial issue</t>
  </si>
</sst>
</file>

<file path=xl/styles.xml><?xml version="1.0" encoding="utf-8"?>
<styleSheet xmlns="http://schemas.openxmlformats.org/spreadsheetml/2006/main">
  <numFmts count="1">
    <numFmt numFmtId="164" formatCode="yyyy\-mm\-dd"/>
  </numFmts>
  <fonts count="8">
    <font>
      <sz val="11"/>
      <name val="Carlito"/>
    </font>
    <font>
      <b/>
      <sz val="16"/>
      <color rgb="FFFFFFFF"/>
      <name val="Carlito"/>
    </font>
    <font>
      <sz val="9"/>
      <color rgb="FF000000"/>
      <name val="Carlito"/>
    </font>
    <font>
      <i/>
      <sz val="8"/>
      <color rgb="FF666666"/>
      <name val="Carlito"/>
    </font>
    <font>
      <b/>
      <sz val="11"/>
      <color rgb="FF000000"/>
      <name val="Carlito"/>
    </font>
    <font>
      <b/>
      <sz val="11"/>
      <color rgb="FF1F4E79"/>
      <name val="Carlito"/>
    </font>
    <font>
      <b/>
      <sz val="9"/>
      <color rgb="FF000000"/>
      <name val="Carlito"/>
    </font>
    <font>
      <b/>
      <sz val="14"/>
      <color rgb="FF1F4E79"/>
      <name val="Carlito"/>
    </font>
  </fonts>
  <fills count="7">
    <fill>
      <patternFill patternType="none"/>
    </fill>
    <fill>
      <patternFill patternType="gray125"/>
    </fill>
    <fill>
      <patternFill patternType="solid">
        <fgColor rgb="FF1F4E79"/>
      </patternFill>
    </fill>
    <fill>
      <patternFill patternType="solid">
        <fgColor rgb="FFF2F2F2"/>
      </patternFill>
    </fill>
    <fill>
      <patternFill patternType="solid">
        <fgColor rgb="FFD9EAF7"/>
      </patternFill>
    </fill>
    <fill>
      <patternFill patternType="solid">
        <fgColor rgb="FFEAF3F8"/>
      </patternFill>
    </fill>
    <fill>
      <patternFill patternType="solid">
        <fgColor rgb="FFFFFFFF"/>
      </patternFill>
    </fill>
  </fills>
  <borders count="1">
    <border>
      <left/>
      <right/>
      <top/>
      <bottom/>
      <diagonal/>
    </border>
  </borders>
  <cellStyleXfs count="1">
    <xf numFmtId="0" fontId="0" fillId="0" borderId="0"/>
  </cellStyleXfs>
  <cellXfs count="12">
    <xf numFmtId="0" fontId="0" fillId="0" borderId="0" xfId="0"/>
    <xf numFmtId="0" fontId="2" fillId="0" borderId="0" xfId="0" applyNumberFormat="1" applyFont="1" applyFill="1" applyBorder="1" applyAlignment="1">
      <alignment vertical="top" wrapText="1"/>
    </xf>
    <xf numFmtId="0" fontId="5" fillId="0" borderId="0" xfId="0" applyNumberFormat="1" applyFont="1" applyFill="1" applyBorder="1" applyAlignment="1">
      <alignment horizontal="center"/>
    </xf>
    <xf numFmtId="0" fontId="6" fillId="5" borderId="0" xfId="0" applyNumberFormat="1" applyFont="1" applyFill="1" applyBorder="1" applyAlignment="1">
      <alignment horizontal="center" vertical="center" wrapText="1"/>
    </xf>
    <xf numFmtId="164" fontId="2" fillId="0" borderId="0" xfId="0" applyNumberFormat="1" applyFont="1" applyFill="1" applyBorder="1" applyAlignment="1">
      <alignment vertical="top" wrapText="1"/>
    </xf>
    <xf numFmtId="0" fontId="6" fillId="5" borderId="0" xfId="0" applyNumberFormat="1" applyFont="1" applyFill="1" applyBorder="1" applyAlignment="1">
      <alignment horizontal="center" vertical="center"/>
    </xf>
    <xf numFmtId="0" fontId="7" fillId="6" borderId="0" xfId="0" applyNumberFormat="1" applyFont="1" applyFill="1" applyBorder="1" applyAlignment="1">
      <alignment horizontal="center" vertical="center"/>
    </xf>
    <xf numFmtId="0" fontId="1" fillId="2" borderId="0" xfId="0" applyNumberFormat="1" applyFont="1" applyFill="1" applyBorder="1" applyAlignment="1">
      <alignment horizontal="left" vertical="center"/>
    </xf>
    <xf numFmtId="0" fontId="2" fillId="3" borderId="0" xfId="0" applyNumberFormat="1" applyFont="1" applyFill="1" applyBorder="1" applyAlignment="1">
      <alignment wrapText="1"/>
    </xf>
    <xf numFmtId="0" fontId="3" fillId="0" borderId="0" xfId="0" applyNumberFormat="1" applyFont="1" applyFill="1" applyBorder="1"/>
    <xf numFmtId="0" fontId="4" fillId="4" borderId="0" xfId="0" applyNumberFormat="1" applyFont="1" applyFill="1" applyBorder="1" applyAlignment="1">
      <alignment vertical="center"/>
    </xf>
    <xf numFmtId="0" fontId="2" fillId="0" borderId="0" xfId="0" applyNumberFormat="1" applyFont="1" applyFill="1" applyBorder="1" applyAlignment="1">
      <alignment vertical="top" wrapText="1"/>
    </xf>
  </cellXfs>
  <cellStyles count="1">
    <cellStyle name="Normal" xfId="0" builtinId="0"/>
  </cellStyles>
  <dxfs count="27">
    <dxf>
      <fill>
        <patternFill patternType="solid">
          <bgColor rgb="FFEAF3F8"/>
        </patternFill>
      </fill>
    </dxf>
    <dxf>
      <fill>
        <patternFill patternType="solid">
          <bgColor rgb="FFFFF2CC"/>
        </patternFill>
      </fill>
    </dxf>
    <dxf>
      <font>
        <b/>
        <color rgb="FFC00000"/>
      </font>
      <fill>
        <patternFill patternType="solid">
          <bgColor rgb="FFF4CCCC"/>
        </patternFill>
      </fill>
    </dxf>
    <dxf>
      <font>
        <color rgb="FF000000"/>
      </font>
      <fill>
        <patternFill patternType="solid">
          <bgColor rgb="FFF2F2F2"/>
        </patternFill>
      </fill>
    </dxf>
    <dxf>
      <font>
        <color rgb="FF000000"/>
      </font>
      <fill>
        <patternFill patternType="solid">
          <bgColor rgb="FFF2F2F2"/>
        </patternFill>
      </fill>
    </dxf>
    <dxf>
      <font>
        <color rgb="FF000000"/>
      </font>
      <fill>
        <patternFill patternType="solid">
          <bgColor rgb="FFF2F2F2"/>
        </patternFill>
      </fill>
    </dxf>
    <dxf>
      <font>
        <b/>
        <color rgb="FFC00000"/>
      </font>
      <fill>
        <patternFill patternType="solid">
          <bgColor rgb="FFF4CCCC"/>
        </patternFill>
      </fill>
    </dxf>
    <dxf>
      <font>
        <b/>
        <color rgb="FFC00000"/>
      </font>
      <fill>
        <patternFill patternType="solid">
          <bgColor rgb="FFF4CCCC"/>
        </patternFill>
      </fill>
    </dxf>
    <dxf>
      <font>
        <color rgb="FF000000"/>
      </font>
      <fill>
        <patternFill patternType="solid">
          <bgColor rgb="FFFFF2CC"/>
        </patternFill>
      </fill>
    </dxf>
    <dxf>
      <font>
        <color rgb="FF000000"/>
      </font>
      <fill>
        <patternFill patternType="solid">
          <bgColor rgb="FFFFF2CC"/>
        </patternFill>
      </fill>
    </dxf>
    <dxf>
      <font>
        <color rgb="FF000000"/>
      </font>
      <fill>
        <patternFill patternType="solid">
          <bgColor rgb="FFFFF2CC"/>
        </patternFill>
      </fill>
    </dxf>
    <dxf>
      <font>
        <b/>
        <color rgb="FF000000"/>
      </font>
      <fill>
        <patternFill patternType="solid">
          <bgColor rgb="FFE2F0D9"/>
        </patternFill>
      </fill>
    </dxf>
    <dxf>
      <font>
        <b/>
        <color rgb="FF000000"/>
      </font>
      <fill>
        <patternFill patternType="solid">
          <bgColor rgb="FFE2F0D9"/>
        </patternFill>
      </fill>
    </dxf>
    <dxf>
      <font>
        <b/>
        <color rgb="FF000000"/>
      </font>
      <fill>
        <patternFill patternType="solid">
          <bgColor rgb="FFE2F0D9"/>
        </patternFill>
      </fill>
    </dxf>
    <dxf>
      <font>
        <b/>
        <color rgb="FF000000"/>
      </font>
      <fill>
        <patternFill patternType="solid">
          <bgColor rgb="FFE2F0D9"/>
        </patternFill>
      </fill>
    </dxf>
    <dxf>
      <font>
        <color rgb="FF000000"/>
      </font>
      <fill>
        <patternFill patternType="solid">
          <bgColor rgb="FFF2F2F2"/>
        </patternFill>
      </fill>
    </dxf>
    <dxf>
      <font>
        <color rgb="FF000000"/>
      </font>
      <fill>
        <patternFill patternType="solid">
          <bgColor rgb="FFF2F2F2"/>
        </patternFill>
      </fill>
    </dxf>
    <dxf>
      <font>
        <color rgb="FF000000"/>
      </font>
      <fill>
        <patternFill patternType="solid">
          <bgColor rgb="FFF2F2F2"/>
        </patternFill>
      </fill>
    </dxf>
    <dxf>
      <font>
        <b/>
        <color rgb="FFC00000"/>
      </font>
      <fill>
        <patternFill patternType="solid">
          <bgColor rgb="FFF4CCCC"/>
        </patternFill>
      </fill>
    </dxf>
    <dxf>
      <font>
        <b/>
        <color rgb="FFC00000"/>
      </font>
      <fill>
        <patternFill patternType="solid">
          <bgColor rgb="FFF4CCCC"/>
        </patternFill>
      </fill>
    </dxf>
    <dxf>
      <font>
        <color rgb="FF000000"/>
      </font>
      <fill>
        <patternFill patternType="solid">
          <bgColor rgb="FFFFF2CC"/>
        </patternFill>
      </fill>
    </dxf>
    <dxf>
      <font>
        <color rgb="FF000000"/>
      </font>
      <fill>
        <patternFill patternType="solid">
          <bgColor rgb="FFFFF2CC"/>
        </patternFill>
      </fill>
    </dxf>
    <dxf>
      <font>
        <color rgb="FF000000"/>
      </font>
      <fill>
        <patternFill patternType="solid">
          <bgColor rgb="FFFFF2CC"/>
        </patternFill>
      </fill>
    </dxf>
    <dxf>
      <font>
        <b/>
        <color rgb="FF000000"/>
      </font>
      <fill>
        <patternFill patternType="solid">
          <bgColor rgb="FFE2F0D9"/>
        </patternFill>
      </fill>
    </dxf>
    <dxf>
      <font>
        <b/>
        <color rgb="FF000000"/>
      </font>
      <fill>
        <patternFill patternType="solid">
          <bgColor rgb="FFE2F0D9"/>
        </patternFill>
      </fill>
    </dxf>
    <dxf>
      <font>
        <b/>
        <color rgb="FF000000"/>
      </font>
      <fill>
        <patternFill patternType="solid">
          <bgColor rgb="FFE2F0D9"/>
        </patternFill>
      </fill>
    </dxf>
    <dxf>
      <font>
        <b/>
        <color rgb="FF000000"/>
      </font>
      <fill>
        <patternFill patternType="solid">
          <bgColor rgb="FFE2F0D9"/>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Audit Result Distribution</a:t>
            </a:r>
          </a:p>
        </c:rich>
      </c:tx>
      <c:layout/>
    </c:title>
    <c:plotArea>
      <c:layout/>
      <c:barChart>
        <c:barDir val="col"/>
        <c:grouping val="clustered"/>
        <c:ser>
          <c:idx val="0"/>
          <c:order val="0"/>
          <c:tx>
            <c:v>Count</c:v>
          </c:tx>
          <c:cat>
            <c:strRef>
              <c:f>Summary!$D$6:$D$11</c:f>
              <c:strCache>
                <c:ptCount val="6"/>
                <c:pt idx="0">
                  <c:v>Conforming</c:v>
                </c:pt>
                <c:pt idx="1">
                  <c:v>OFI</c:v>
                </c:pt>
                <c:pt idx="2">
                  <c:v>Minor NC</c:v>
                </c:pt>
                <c:pt idx="3">
                  <c:v>Major NC</c:v>
                </c:pt>
                <c:pt idx="4">
                  <c:v>Not Assessed</c:v>
                </c:pt>
                <c:pt idx="5">
                  <c:v>N/A</c:v>
                </c:pt>
              </c:strCache>
            </c:strRef>
          </c:cat>
          <c:val>
            <c:numRef>
              <c:f>Summary!$E$6:$E$11</c:f>
              <c:numCache>
                <c:formatCode>General</c:formatCode>
                <c:ptCount val="6"/>
                <c:pt idx="0">
                  <c:v>0</c:v>
                </c:pt>
                <c:pt idx="1">
                  <c:v>0</c:v>
                </c:pt>
                <c:pt idx="2">
                  <c:v>0</c:v>
                </c:pt>
                <c:pt idx="3">
                  <c:v>0</c:v>
                </c:pt>
                <c:pt idx="4">
                  <c:v>48</c:v>
                </c:pt>
                <c:pt idx="5">
                  <c:v>0</c:v>
                </c:pt>
              </c:numCache>
            </c:numRef>
          </c:val>
        </c:ser>
        <c:axId val="153832832"/>
        <c:axId val="154854528"/>
      </c:barChart>
      <c:catAx>
        <c:axId val="153832832"/>
        <c:scaling>
          <c:orientation val="minMax"/>
        </c:scaling>
        <c:axPos val="b"/>
        <c:majorGridlines>
          <c:spPr>
            <a:ln w="9525">
              <a:solidFill>
                <a:srgbClr val="CCCCCC"/>
              </a:solidFill>
              <a:prstDash val="dash"/>
            </a:ln>
          </c:spPr>
        </c:majorGridlines>
        <c:numFmt formatCode="General" sourceLinked="0"/>
        <c:majorTickMark val="none"/>
        <c:tickLblPos val="nextTo"/>
        <c:crossAx val="154854528"/>
        <c:crosses val="autoZero"/>
        <c:lblAlgn val="ctr"/>
        <c:lblOffset val="100"/>
      </c:catAx>
      <c:valAx>
        <c:axId val="154854528"/>
        <c:scaling>
          <c:orientation val="minMax"/>
        </c:scaling>
        <c:axPos val="l"/>
        <c:majorGridlines>
          <c:spPr>
            <a:ln w="9525">
              <a:solidFill>
                <a:srgbClr val="CCCCCC"/>
              </a:solidFill>
              <a:prstDash val="dash"/>
            </a:ln>
          </c:spPr>
        </c:majorGridlines>
        <c:numFmt formatCode="General" sourceLinked="0"/>
        <c:majorTickMark val="none"/>
        <c:tickLblPos val="nextTo"/>
        <c:crossAx val="153832832"/>
        <c:crosses val="autoZero"/>
        <c:crossBetween val="between"/>
      </c:valAx>
    </c:plotArea>
    <c:plotVisOnly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Nonconformities by Clause</a:t>
            </a:r>
          </a:p>
        </c:rich>
      </c:tx>
      <c:layout/>
    </c:title>
    <c:plotArea>
      <c:layout/>
      <c:barChart>
        <c:barDir val="col"/>
        <c:grouping val="clustered"/>
        <c:ser>
          <c:idx val="0"/>
          <c:order val="0"/>
          <c:tx>
            <c:v>Nonconformities</c:v>
          </c:tx>
          <c:cat>
            <c:strRef>
              <c:f>Summary!$G$6:$G$12</c:f>
              <c:strCache>
                <c:ptCount val="7"/>
                <c:pt idx="0">
                  <c:v>4</c:v>
                </c:pt>
                <c:pt idx="1">
                  <c:v>5</c:v>
                </c:pt>
                <c:pt idx="2">
                  <c:v>6</c:v>
                </c:pt>
                <c:pt idx="3">
                  <c:v>7</c:v>
                </c:pt>
                <c:pt idx="4">
                  <c:v>8</c:v>
                </c:pt>
                <c:pt idx="5">
                  <c:v>9</c:v>
                </c:pt>
                <c:pt idx="6">
                  <c:v>10</c:v>
                </c:pt>
              </c:strCache>
            </c:strRef>
          </c:cat>
          <c:val>
            <c:numRef>
              <c:f>Summary!$H$6:$H$12</c:f>
              <c:numCache>
                <c:formatCode>General</c:formatCode>
                <c:ptCount val="7"/>
                <c:pt idx="0">
                  <c:v>0</c:v>
                </c:pt>
                <c:pt idx="1">
                  <c:v>0</c:v>
                </c:pt>
                <c:pt idx="2">
                  <c:v>0</c:v>
                </c:pt>
                <c:pt idx="3">
                  <c:v>0</c:v>
                </c:pt>
                <c:pt idx="4">
                  <c:v>0</c:v>
                </c:pt>
                <c:pt idx="5">
                  <c:v>0</c:v>
                </c:pt>
                <c:pt idx="6">
                  <c:v>0</c:v>
                </c:pt>
              </c:numCache>
            </c:numRef>
          </c:val>
        </c:ser>
        <c:axId val="155284224"/>
        <c:axId val="155285760"/>
      </c:barChart>
      <c:catAx>
        <c:axId val="155284224"/>
        <c:scaling>
          <c:orientation val="minMax"/>
        </c:scaling>
        <c:axPos val="b"/>
        <c:majorGridlines>
          <c:spPr>
            <a:ln w="9525">
              <a:solidFill>
                <a:srgbClr val="CCCCCC"/>
              </a:solidFill>
              <a:prstDash val="dash"/>
            </a:ln>
          </c:spPr>
        </c:majorGridlines>
        <c:numFmt formatCode="General" sourceLinked="0"/>
        <c:majorTickMark val="none"/>
        <c:tickLblPos val="nextTo"/>
        <c:crossAx val="155285760"/>
        <c:crosses val="autoZero"/>
        <c:lblAlgn val="ctr"/>
        <c:lblOffset val="100"/>
      </c:catAx>
      <c:valAx>
        <c:axId val="155285760"/>
        <c:scaling>
          <c:orientation val="minMax"/>
        </c:scaling>
        <c:axPos val="l"/>
        <c:majorGridlines>
          <c:spPr>
            <a:ln w="9525">
              <a:solidFill>
                <a:srgbClr val="CCCCCC"/>
              </a:solidFill>
              <a:prstDash val="dash"/>
            </a:ln>
          </c:spPr>
        </c:majorGridlines>
        <c:numFmt formatCode="General" sourceLinked="0"/>
        <c:majorTickMark val="none"/>
        <c:tickLblPos val="nextTo"/>
        <c:crossAx val="155284224"/>
        <c:crosses val="autoZero"/>
        <c:crossBetween val="between"/>
      </c:valAx>
    </c:plotArea>
    <c:plotVisOnly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0</xdr:rowOff>
    </xdr:from>
    <xdr:to>
      <xdr:col>6</xdr:col>
      <xdr:colOff>0</xdr:colOff>
      <xdr:row>30</xdr:row>
      <xdr:rowOff>0</xdr:rowOff>
    </xdr:to>
    <xdr:graphicFrame macro="">
      <xdr:nvGraphicFramePr>
        <xdr:cNvPr id="0"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15</xdr:row>
      <xdr:rowOff>0</xdr:rowOff>
    </xdr:from>
    <xdr:to>
      <xdr:col>12</xdr:col>
      <xdr:colOff>0</xdr:colOff>
      <xdr:row>30</xdr:row>
      <xdr:rowOff>0</xdr:rowOff>
    </xdr:to>
    <xdr:graphicFrame macro="">
      <xdr:nvGraphicFramePr>
        <xdr:cNvPr id="2"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InternalAuditChecklistTable" displayName="InternalAuditChecklistTable" ref="A10:M58" totalsRowShown="0">
  <tableColumns count="13">
    <tableColumn id="1" name="Check ID"/>
    <tableColumn id="2" name="Clause"/>
    <tableColumn id="3" name="Theme"/>
    <tableColumn id="4" name="Audit Prompt"/>
    <tableColumn id="5" name="Evidence to Seek"/>
    <tableColumn id="6" name="Result"/>
    <tableColumn id="7" name="Evidence Sampled / Notes"/>
    <tableColumn id="8" name="Finding Statement / OFI"/>
    <tableColumn id="9" name="Finding Classification"/>
    <tableColumn id="10" name="Action Owner"/>
    <tableColumn id="11" name="Due Date"/>
    <tableColumn id="12" name="Action Status"/>
    <tableColumn id="13" name="Reviewer"/>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H15"/>
  <sheetViews>
    <sheetView tabSelected="1" workbookViewId="0">
      <selection sqref="A1:H1"/>
    </sheetView>
  </sheetViews>
  <sheetFormatPr defaultRowHeight="14"/>
  <cols>
    <col min="1" max="1" width="7" customWidth="1"/>
    <col min="2" max="2" width="92" customWidth="1"/>
    <col min="3" max="8" width="15" customWidth="1"/>
  </cols>
  <sheetData>
    <row r="1" spans="1:8" ht="17.399999999999999" customHeight="1">
      <c r="A1" s="7" t="s">
        <v>0</v>
      </c>
      <c r="B1" s="7"/>
      <c r="C1" s="7"/>
      <c r="D1" s="7"/>
      <c r="E1" s="7"/>
      <c r="F1" s="7"/>
      <c r="G1" s="7"/>
      <c r="H1" s="7"/>
    </row>
    <row r="2" spans="1:8">
      <c r="A2" s="8" t="s">
        <v>1</v>
      </c>
      <c r="B2" s="8"/>
      <c r="C2" s="8"/>
      <c r="D2" s="8"/>
      <c r="E2" s="8"/>
      <c r="F2" s="8"/>
      <c r="G2" s="8"/>
      <c r="H2" s="8"/>
    </row>
    <row r="3" spans="1:8">
      <c r="A3" s="9" t="s">
        <v>2</v>
      </c>
      <c r="B3" s="9"/>
      <c r="C3" s="9"/>
      <c r="D3" s="9"/>
      <c r="E3" s="9"/>
      <c r="F3" s="9"/>
      <c r="G3" s="9"/>
      <c r="H3" s="9"/>
    </row>
    <row r="5" spans="1:8">
      <c r="A5" s="10" t="s">
        <v>3</v>
      </c>
      <c r="B5" s="10"/>
      <c r="C5" s="10"/>
      <c r="D5" s="10"/>
      <c r="E5" s="10"/>
      <c r="F5" s="10"/>
      <c r="G5" s="10"/>
      <c r="H5" s="10"/>
    </row>
    <row r="6" spans="1:8">
      <c r="A6" s="11" t="s">
        <v>4</v>
      </c>
      <c r="B6" s="11"/>
      <c r="C6" s="11"/>
      <c r="D6" s="11"/>
      <c r="E6" s="11"/>
      <c r="F6" s="11"/>
      <c r="G6" s="11"/>
      <c r="H6" s="11"/>
    </row>
    <row r="7" spans="1:8">
      <c r="A7" s="11"/>
      <c r="B7" s="11"/>
      <c r="C7" s="11"/>
      <c r="D7" s="11"/>
      <c r="E7" s="11"/>
      <c r="F7" s="11"/>
      <c r="G7" s="11"/>
      <c r="H7" s="11"/>
    </row>
    <row r="8" spans="1:8">
      <c r="A8" s="11"/>
      <c r="B8" s="11"/>
      <c r="C8" s="11"/>
      <c r="D8" s="11"/>
      <c r="E8" s="11"/>
      <c r="F8" s="11"/>
      <c r="G8" s="11"/>
      <c r="H8" s="11"/>
    </row>
    <row r="10" spans="1:8">
      <c r="A10" s="2" t="s">
        <v>5</v>
      </c>
      <c r="B10" s="1" t="s">
        <v>6</v>
      </c>
    </row>
    <row r="11" spans="1:8">
      <c r="A11" s="2" t="s">
        <v>7</v>
      </c>
      <c r="B11" s="1" t="s">
        <v>8</v>
      </c>
    </row>
    <row r="12" spans="1:8">
      <c r="A12" s="2" t="s">
        <v>9</v>
      </c>
      <c r="B12" s="1" t="s">
        <v>10</v>
      </c>
    </row>
    <row r="13" spans="1:8">
      <c r="A13" s="2" t="s">
        <v>11</v>
      </c>
      <c r="B13" s="1" t="s">
        <v>12</v>
      </c>
    </row>
    <row r="14" spans="1:8">
      <c r="A14" s="2" t="s">
        <v>13</v>
      </c>
      <c r="B14" s="1" t="s">
        <v>14</v>
      </c>
    </row>
    <row r="15" spans="1:8">
      <c r="A15" s="2" t="s">
        <v>15</v>
      </c>
      <c r="B15" s="1" t="s">
        <v>16</v>
      </c>
    </row>
  </sheetData>
  <mergeCells count="5">
    <mergeCell ref="A1:H1"/>
    <mergeCell ref="A2:H2"/>
    <mergeCell ref="A3:H3"/>
    <mergeCell ref="A5:H5"/>
    <mergeCell ref="A6:H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58"/>
  <sheetViews>
    <sheetView workbookViewId="0">
      <selection sqref="A1:H1"/>
    </sheetView>
  </sheetViews>
  <sheetFormatPr defaultRowHeight="14"/>
  <cols>
    <col min="1" max="1" width="11" customWidth="1"/>
    <col min="2" max="2" width="8" customWidth="1"/>
    <col min="3" max="3" width="20" customWidth="1"/>
    <col min="4" max="4" width="44" customWidth="1"/>
    <col min="5" max="5" width="36" customWidth="1"/>
    <col min="6" max="6" width="16" customWidth="1"/>
    <col min="7" max="7" width="36" customWidth="1"/>
    <col min="8" max="8" width="38" customWidth="1"/>
    <col min="9" max="10" width="18" customWidth="1"/>
    <col min="11" max="11" width="13" customWidth="1"/>
    <col min="12" max="12" width="15" customWidth="1"/>
    <col min="13" max="13" width="18" customWidth="1"/>
  </cols>
  <sheetData>
    <row r="1" spans="1:13" ht="17.399999999999999" customHeight="1">
      <c r="A1" s="7" t="s">
        <v>17</v>
      </c>
      <c r="B1" s="7"/>
      <c r="C1" s="7"/>
      <c r="D1" s="7"/>
      <c r="E1" s="7"/>
      <c r="F1" s="7"/>
      <c r="G1" s="7"/>
      <c r="H1" s="7"/>
    </row>
    <row r="2" spans="1:13">
      <c r="A2" s="8" t="s">
        <v>1</v>
      </c>
      <c r="B2" s="8"/>
      <c r="C2" s="8"/>
      <c r="D2" s="8"/>
      <c r="E2" s="8"/>
      <c r="F2" s="8"/>
      <c r="G2" s="8"/>
      <c r="H2" s="8"/>
    </row>
    <row r="3" spans="1:13">
      <c r="A3" s="9" t="s">
        <v>2</v>
      </c>
      <c r="B3" s="9"/>
      <c r="C3" s="9"/>
      <c r="D3" s="9"/>
      <c r="E3" s="9"/>
      <c r="F3" s="9"/>
      <c r="G3" s="9"/>
      <c r="H3" s="9"/>
    </row>
    <row r="5" spans="1:13">
      <c r="A5" s="10" t="s">
        <v>18</v>
      </c>
      <c r="B5" s="10"/>
      <c r="C5" s="10"/>
      <c r="D5" s="10"/>
      <c r="E5" s="10"/>
      <c r="F5" s="10"/>
      <c r="G5" s="10"/>
      <c r="H5" s="10"/>
      <c r="I5" s="10"/>
      <c r="J5" s="10"/>
      <c r="K5" s="10"/>
      <c r="L5" s="10"/>
      <c r="M5" s="10"/>
    </row>
    <row r="6" spans="1:13">
      <c r="A6" s="1" t="s">
        <v>19</v>
      </c>
      <c r="B6" s="1"/>
      <c r="C6" s="1" t="s">
        <v>20</v>
      </c>
      <c r="D6" s="1"/>
      <c r="E6" s="1" t="s">
        <v>21</v>
      </c>
      <c r="F6" s="1"/>
    </row>
    <row r="7" spans="1:13" ht="34.5">
      <c r="A7" s="1" t="s">
        <v>22</v>
      </c>
      <c r="B7" s="1"/>
      <c r="C7" s="1" t="s">
        <v>23</v>
      </c>
      <c r="D7" s="1"/>
      <c r="E7" s="1" t="s">
        <v>24</v>
      </c>
      <c r="F7" s="1" t="s">
        <v>25</v>
      </c>
    </row>
    <row r="8" spans="1:13">
      <c r="A8" s="1" t="s">
        <v>26</v>
      </c>
      <c r="B8" s="1"/>
      <c r="C8" s="1" t="s">
        <v>27</v>
      </c>
      <c r="D8" s="1"/>
      <c r="E8" s="1" t="s">
        <v>28</v>
      </c>
      <c r="F8" s="1"/>
    </row>
    <row r="10" spans="1:13">
      <c r="A10" s="3" t="s">
        <v>29</v>
      </c>
      <c r="B10" s="3" t="s">
        <v>30</v>
      </c>
      <c r="C10" s="3" t="s">
        <v>31</v>
      </c>
      <c r="D10" s="3" t="s">
        <v>32</v>
      </c>
      <c r="E10" s="3" t="s">
        <v>33</v>
      </c>
      <c r="F10" s="3" t="s">
        <v>34</v>
      </c>
      <c r="G10" s="3" t="s">
        <v>35</v>
      </c>
      <c r="H10" s="3" t="s">
        <v>36</v>
      </c>
      <c r="I10" s="3" t="s">
        <v>37</v>
      </c>
      <c r="J10" s="3" t="s">
        <v>38</v>
      </c>
      <c r="K10" s="3" t="s">
        <v>39</v>
      </c>
      <c r="L10" s="3" t="s">
        <v>40</v>
      </c>
      <c r="M10" s="3" t="s">
        <v>41</v>
      </c>
    </row>
    <row r="11" spans="1:13" ht="23">
      <c r="A11" s="1" t="s">
        <v>42</v>
      </c>
      <c r="B11" s="1" t="s">
        <v>11</v>
      </c>
      <c r="C11" s="1" t="s">
        <v>43</v>
      </c>
      <c r="D11" s="1" t="s">
        <v>44</v>
      </c>
      <c r="E11" s="1" t="s">
        <v>45</v>
      </c>
      <c r="F11" s="1" t="s">
        <v>46</v>
      </c>
      <c r="G11" s="1"/>
      <c r="H11" s="1"/>
      <c r="I11" s="1"/>
      <c r="J11" s="1"/>
      <c r="K11" s="4"/>
      <c r="L11" s="1" t="s">
        <v>47</v>
      </c>
      <c r="M11" s="1"/>
    </row>
    <row r="12" spans="1:13" ht="23">
      <c r="A12" s="1" t="s">
        <v>48</v>
      </c>
      <c r="B12" s="1" t="s">
        <v>11</v>
      </c>
      <c r="C12" s="1" t="s">
        <v>43</v>
      </c>
      <c r="D12" s="1" t="s">
        <v>49</v>
      </c>
      <c r="E12" s="1" t="s">
        <v>50</v>
      </c>
      <c r="F12" s="1" t="s">
        <v>46</v>
      </c>
      <c r="G12" s="1"/>
      <c r="H12" s="1"/>
      <c r="I12" s="1"/>
      <c r="J12" s="1"/>
      <c r="K12" s="4"/>
      <c r="L12" s="1" t="s">
        <v>47</v>
      </c>
      <c r="M12" s="1"/>
    </row>
    <row r="13" spans="1:13" ht="23">
      <c r="A13" s="1" t="s">
        <v>51</v>
      </c>
      <c r="B13" s="1" t="s">
        <v>11</v>
      </c>
      <c r="C13" s="1" t="s">
        <v>43</v>
      </c>
      <c r="D13" s="1" t="s">
        <v>52</v>
      </c>
      <c r="E13" s="1" t="s">
        <v>53</v>
      </c>
      <c r="F13" s="1" t="s">
        <v>46</v>
      </c>
      <c r="G13" s="1"/>
      <c r="H13" s="1"/>
      <c r="I13" s="1"/>
      <c r="J13" s="1"/>
      <c r="K13" s="4"/>
      <c r="L13" s="1" t="s">
        <v>47</v>
      </c>
      <c r="M13" s="1"/>
    </row>
    <row r="14" spans="1:13" ht="23">
      <c r="A14" s="1" t="s">
        <v>54</v>
      </c>
      <c r="B14" s="1" t="s">
        <v>11</v>
      </c>
      <c r="C14" s="1" t="s">
        <v>55</v>
      </c>
      <c r="D14" s="1" t="s">
        <v>56</v>
      </c>
      <c r="E14" s="1" t="s">
        <v>57</v>
      </c>
      <c r="F14" s="1" t="s">
        <v>46</v>
      </c>
      <c r="G14" s="1"/>
      <c r="H14" s="1"/>
      <c r="I14" s="1"/>
      <c r="J14" s="1"/>
      <c r="K14" s="4"/>
      <c r="L14" s="1" t="s">
        <v>47</v>
      </c>
      <c r="M14" s="1"/>
    </row>
    <row r="15" spans="1:13">
      <c r="A15" s="1" t="s">
        <v>58</v>
      </c>
      <c r="B15" s="1" t="s">
        <v>11</v>
      </c>
      <c r="C15" s="1" t="s">
        <v>59</v>
      </c>
      <c r="D15" s="1" t="s">
        <v>60</v>
      </c>
      <c r="E15" s="1" t="s">
        <v>61</v>
      </c>
      <c r="F15" s="1" t="s">
        <v>46</v>
      </c>
      <c r="G15" s="1"/>
      <c r="H15" s="1"/>
      <c r="I15" s="1"/>
      <c r="J15" s="1"/>
      <c r="K15" s="4"/>
      <c r="L15" s="1" t="s">
        <v>47</v>
      </c>
      <c r="M15" s="1"/>
    </row>
    <row r="16" spans="1:13" ht="23">
      <c r="A16" s="1" t="s">
        <v>62</v>
      </c>
      <c r="B16" s="1" t="s">
        <v>13</v>
      </c>
      <c r="C16" s="1" t="s">
        <v>63</v>
      </c>
      <c r="D16" s="1" t="s">
        <v>64</v>
      </c>
      <c r="E16" s="1" t="s">
        <v>65</v>
      </c>
      <c r="F16" s="1" t="s">
        <v>46</v>
      </c>
      <c r="G16" s="1"/>
      <c r="H16" s="1"/>
      <c r="I16" s="1"/>
      <c r="J16" s="1"/>
      <c r="K16" s="4"/>
      <c r="L16" s="1" t="s">
        <v>47</v>
      </c>
      <c r="M16" s="1"/>
    </row>
    <row r="17" spans="1:13" ht="23">
      <c r="A17" s="1" t="s">
        <v>66</v>
      </c>
      <c r="B17" s="1" t="s">
        <v>13</v>
      </c>
      <c r="C17" s="1" t="s">
        <v>67</v>
      </c>
      <c r="D17" s="1" t="s">
        <v>68</v>
      </c>
      <c r="E17" s="1" t="s">
        <v>69</v>
      </c>
      <c r="F17" s="1" t="s">
        <v>46</v>
      </c>
      <c r="G17" s="1"/>
      <c r="H17" s="1"/>
      <c r="I17" s="1"/>
      <c r="J17" s="1"/>
      <c r="K17" s="4"/>
      <c r="L17" s="1" t="s">
        <v>47</v>
      </c>
      <c r="M17" s="1"/>
    </row>
    <row r="18" spans="1:13" ht="23">
      <c r="A18" s="1" t="s">
        <v>70</v>
      </c>
      <c r="B18" s="1" t="s">
        <v>13</v>
      </c>
      <c r="C18" s="1" t="s">
        <v>71</v>
      </c>
      <c r="D18" s="1" t="s">
        <v>72</v>
      </c>
      <c r="E18" s="1" t="s">
        <v>73</v>
      </c>
      <c r="F18" s="1" t="s">
        <v>46</v>
      </c>
      <c r="G18" s="1"/>
      <c r="H18" s="1"/>
      <c r="I18" s="1"/>
      <c r="J18" s="1"/>
      <c r="K18" s="4"/>
      <c r="L18" s="1" t="s">
        <v>47</v>
      </c>
      <c r="M18" s="1"/>
    </row>
    <row r="19" spans="1:13" ht="23">
      <c r="A19" s="1" t="s">
        <v>74</v>
      </c>
      <c r="B19" s="1" t="s">
        <v>13</v>
      </c>
      <c r="C19" s="1" t="s">
        <v>75</v>
      </c>
      <c r="D19" s="1" t="s">
        <v>76</v>
      </c>
      <c r="E19" s="1" t="s">
        <v>77</v>
      </c>
      <c r="F19" s="1" t="s">
        <v>46</v>
      </c>
      <c r="G19" s="1"/>
      <c r="H19" s="1"/>
      <c r="I19" s="1"/>
      <c r="J19" s="1"/>
      <c r="K19" s="4"/>
      <c r="L19" s="1" t="s">
        <v>47</v>
      </c>
      <c r="M19" s="1"/>
    </row>
    <row r="20" spans="1:13" ht="23">
      <c r="A20" s="1" t="s">
        <v>78</v>
      </c>
      <c r="B20" s="1" t="s">
        <v>13</v>
      </c>
      <c r="C20" s="1" t="s">
        <v>79</v>
      </c>
      <c r="D20" s="1" t="s">
        <v>80</v>
      </c>
      <c r="E20" s="1" t="s">
        <v>81</v>
      </c>
      <c r="F20" s="1" t="s">
        <v>46</v>
      </c>
      <c r="G20" s="1"/>
      <c r="H20" s="1"/>
      <c r="I20" s="1"/>
      <c r="J20" s="1"/>
      <c r="K20" s="4"/>
      <c r="L20" s="1" t="s">
        <v>47</v>
      </c>
      <c r="M20" s="1"/>
    </row>
    <row r="21" spans="1:13" ht="23">
      <c r="A21" s="1" t="s">
        <v>82</v>
      </c>
      <c r="B21" s="1" t="s">
        <v>15</v>
      </c>
      <c r="C21" s="1" t="s">
        <v>83</v>
      </c>
      <c r="D21" s="1" t="s">
        <v>84</v>
      </c>
      <c r="E21" s="1" t="s">
        <v>85</v>
      </c>
      <c r="F21" s="1" t="s">
        <v>46</v>
      </c>
      <c r="G21" s="1"/>
      <c r="H21" s="1"/>
      <c r="I21" s="1"/>
      <c r="J21" s="1"/>
      <c r="K21" s="4"/>
      <c r="L21" s="1" t="s">
        <v>47</v>
      </c>
      <c r="M21" s="1"/>
    </row>
    <row r="22" spans="1:13" ht="23">
      <c r="A22" s="1" t="s">
        <v>86</v>
      </c>
      <c r="B22" s="1" t="s">
        <v>15</v>
      </c>
      <c r="C22" s="1" t="s">
        <v>87</v>
      </c>
      <c r="D22" s="1" t="s">
        <v>88</v>
      </c>
      <c r="E22" s="1" t="s">
        <v>89</v>
      </c>
      <c r="F22" s="1" t="s">
        <v>46</v>
      </c>
      <c r="G22" s="1"/>
      <c r="H22" s="1"/>
      <c r="I22" s="1"/>
      <c r="J22" s="1"/>
      <c r="K22" s="4"/>
      <c r="L22" s="1" t="s">
        <v>47</v>
      </c>
      <c r="M22" s="1"/>
    </row>
    <row r="23" spans="1:13" ht="23">
      <c r="A23" s="1" t="s">
        <v>90</v>
      </c>
      <c r="B23" s="1" t="s">
        <v>15</v>
      </c>
      <c r="C23" s="1" t="s">
        <v>91</v>
      </c>
      <c r="D23" s="1" t="s">
        <v>92</v>
      </c>
      <c r="E23" s="1" t="s">
        <v>93</v>
      </c>
      <c r="F23" s="1" t="s">
        <v>46</v>
      </c>
      <c r="G23" s="1"/>
      <c r="H23" s="1"/>
      <c r="I23" s="1"/>
      <c r="J23" s="1"/>
      <c r="K23" s="4"/>
      <c r="L23" s="1" t="s">
        <v>47</v>
      </c>
      <c r="M23" s="1"/>
    </row>
    <row r="24" spans="1:13" ht="23">
      <c r="A24" s="1" t="s">
        <v>94</v>
      </c>
      <c r="B24" s="1" t="s">
        <v>15</v>
      </c>
      <c r="C24" s="1" t="s">
        <v>95</v>
      </c>
      <c r="D24" s="1" t="s">
        <v>96</v>
      </c>
      <c r="E24" s="1" t="s">
        <v>97</v>
      </c>
      <c r="F24" s="1" t="s">
        <v>46</v>
      </c>
      <c r="G24" s="1"/>
      <c r="H24" s="1"/>
      <c r="I24" s="1"/>
      <c r="J24" s="1"/>
      <c r="K24" s="4"/>
      <c r="L24" s="1" t="s">
        <v>47</v>
      </c>
      <c r="M24" s="1"/>
    </row>
    <row r="25" spans="1:13" ht="23">
      <c r="A25" s="1" t="s">
        <v>98</v>
      </c>
      <c r="B25" s="1" t="s">
        <v>15</v>
      </c>
      <c r="C25" s="1" t="s">
        <v>99</v>
      </c>
      <c r="D25" s="1" t="s">
        <v>100</v>
      </c>
      <c r="E25" s="1" t="s">
        <v>101</v>
      </c>
      <c r="F25" s="1" t="s">
        <v>46</v>
      </c>
      <c r="G25" s="1"/>
      <c r="H25" s="1"/>
      <c r="I25" s="1"/>
      <c r="J25" s="1"/>
      <c r="K25" s="4"/>
      <c r="L25" s="1" t="s">
        <v>47</v>
      </c>
      <c r="M25" s="1"/>
    </row>
    <row r="26" spans="1:13" ht="23">
      <c r="A26" s="1" t="s">
        <v>102</v>
      </c>
      <c r="B26" s="1" t="s">
        <v>103</v>
      </c>
      <c r="C26" s="1" t="s">
        <v>104</v>
      </c>
      <c r="D26" s="1" t="s">
        <v>105</v>
      </c>
      <c r="E26" s="1" t="s">
        <v>106</v>
      </c>
      <c r="F26" s="1" t="s">
        <v>46</v>
      </c>
      <c r="G26" s="1"/>
      <c r="H26" s="1"/>
      <c r="I26" s="1"/>
      <c r="J26" s="1"/>
      <c r="K26" s="4"/>
      <c r="L26" s="1" t="s">
        <v>47</v>
      </c>
      <c r="M26" s="1"/>
    </row>
    <row r="27" spans="1:13" ht="23">
      <c r="A27" s="1" t="s">
        <v>107</v>
      </c>
      <c r="B27" s="1" t="s">
        <v>103</v>
      </c>
      <c r="C27" s="1" t="s">
        <v>108</v>
      </c>
      <c r="D27" s="1" t="s">
        <v>109</v>
      </c>
      <c r="E27" s="1" t="s">
        <v>110</v>
      </c>
      <c r="F27" s="1" t="s">
        <v>46</v>
      </c>
      <c r="G27" s="1"/>
      <c r="H27" s="1"/>
      <c r="I27" s="1"/>
      <c r="J27" s="1"/>
      <c r="K27" s="4"/>
      <c r="L27" s="1" t="s">
        <v>47</v>
      </c>
      <c r="M27" s="1"/>
    </row>
    <row r="28" spans="1:13" ht="23">
      <c r="A28" s="1" t="s">
        <v>111</v>
      </c>
      <c r="B28" s="1" t="s">
        <v>103</v>
      </c>
      <c r="C28" s="1" t="s">
        <v>112</v>
      </c>
      <c r="D28" s="1" t="s">
        <v>113</v>
      </c>
      <c r="E28" s="1" t="s">
        <v>114</v>
      </c>
      <c r="F28" s="1" t="s">
        <v>46</v>
      </c>
      <c r="G28" s="1"/>
      <c r="H28" s="1"/>
      <c r="I28" s="1"/>
      <c r="J28" s="1"/>
      <c r="K28" s="4"/>
      <c r="L28" s="1" t="s">
        <v>47</v>
      </c>
      <c r="M28" s="1"/>
    </row>
    <row r="29" spans="1:13" ht="23">
      <c r="A29" s="1" t="s">
        <v>115</v>
      </c>
      <c r="B29" s="1" t="s">
        <v>103</v>
      </c>
      <c r="C29" s="1" t="s">
        <v>116</v>
      </c>
      <c r="D29" s="1" t="s">
        <v>117</v>
      </c>
      <c r="E29" s="1" t="s">
        <v>118</v>
      </c>
      <c r="F29" s="1" t="s">
        <v>46</v>
      </c>
      <c r="G29" s="1"/>
      <c r="H29" s="1"/>
      <c r="I29" s="1"/>
      <c r="J29" s="1"/>
      <c r="K29" s="4"/>
      <c r="L29" s="1" t="s">
        <v>47</v>
      </c>
      <c r="M29" s="1"/>
    </row>
    <row r="30" spans="1:13" ht="23">
      <c r="A30" s="1" t="s">
        <v>119</v>
      </c>
      <c r="B30" s="1" t="s">
        <v>103</v>
      </c>
      <c r="C30" s="1" t="s">
        <v>120</v>
      </c>
      <c r="D30" s="1" t="s">
        <v>121</v>
      </c>
      <c r="E30" s="1" t="s">
        <v>122</v>
      </c>
      <c r="F30" s="1" t="s">
        <v>46</v>
      </c>
      <c r="G30" s="1"/>
      <c r="H30" s="1"/>
      <c r="I30" s="1"/>
      <c r="J30" s="1"/>
      <c r="K30" s="4"/>
      <c r="L30" s="1" t="s">
        <v>47</v>
      </c>
      <c r="M30" s="1"/>
    </row>
    <row r="31" spans="1:13" ht="23">
      <c r="A31" s="1" t="s">
        <v>123</v>
      </c>
      <c r="B31" s="1" t="s">
        <v>103</v>
      </c>
      <c r="C31" s="1" t="s">
        <v>124</v>
      </c>
      <c r="D31" s="1" t="s">
        <v>125</v>
      </c>
      <c r="E31" s="1" t="s">
        <v>126</v>
      </c>
      <c r="F31" s="1" t="s">
        <v>46</v>
      </c>
      <c r="G31" s="1"/>
      <c r="H31" s="1"/>
      <c r="I31" s="1"/>
      <c r="J31" s="1"/>
      <c r="K31" s="4"/>
      <c r="L31" s="1" t="s">
        <v>47</v>
      </c>
      <c r="M31" s="1"/>
    </row>
    <row r="32" spans="1:13" ht="23">
      <c r="A32" s="1" t="s">
        <v>127</v>
      </c>
      <c r="B32" s="1" t="s">
        <v>103</v>
      </c>
      <c r="C32" s="1" t="s">
        <v>128</v>
      </c>
      <c r="D32" s="1" t="s">
        <v>129</v>
      </c>
      <c r="E32" s="1" t="s">
        <v>130</v>
      </c>
      <c r="F32" s="1" t="s">
        <v>46</v>
      </c>
      <c r="G32" s="1"/>
      <c r="H32" s="1"/>
      <c r="I32" s="1"/>
      <c r="J32" s="1"/>
      <c r="K32" s="4"/>
      <c r="L32" s="1" t="s">
        <v>47</v>
      </c>
      <c r="M32" s="1"/>
    </row>
    <row r="33" spans="1:13" ht="23">
      <c r="A33" s="1" t="s">
        <v>131</v>
      </c>
      <c r="B33" s="1" t="s">
        <v>103</v>
      </c>
      <c r="C33" s="1" t="s">
        <v>132</v>
      </c>
      <c r="D33" s="1" t="s">
        <v>133</v>
      </c>
      <c r="E33" s="1" t="s">
        <v>134</v>
      </c>
      <c r="F33" s="1" t="s">
        <v>46</v>
      </c>
      <c r="G33" s="1"/>
      <c r="H33" s="1"/>
      <c r="I33" s="1"/>
      <c r="J33" s="1"/>
      <c r="K33" s="4"/>
      <c r="L33" s="1" t="s">
        <v>47</v>
      </c>
      <c r="M33" s="1"/>
    </row>
    <row r="34" spans="1:13" ht="23">
      <c r="A34" s="1" t="s">
        <v>135</v>
      </c>
      <c r="B34" s="1" t="s">
        <v>103</v>
      </c>
      <c r="C34" s="1" t="s">
        <v>136</v>
      </c>
      <c r="D34" s="1" t="s">
        <v>137</v>
      </c>
      <c r="E34" s="1" t="s">
        <v>138</v>
      </c>
      <c r="F34" s="1" t="s">
        <v>46</v>
      </c>
      <c r="G34" s="1"/>
      <c r="H34" s="1"/>
      <c r="I34" s="1"/>
      <c r="J34" s="1"/>
      <c r="K34" s="4"/>
      <c r="L34" s="1" t="s">
        <v>47</v>
      </c>
      <c r="M34" s="1"/>
    </row>
    <row r="35" spans="1:13" ht="23">
      <c r="A35" s="1" t="s">
        <v>139</v>
      </c>
      <c r="B35" s="1" t="s">
        <v>103</v>
      </c>
      <c r="C35" s="1" t="s">
        <v>140</v>
      </c>
      <c r="D35" s="1" t="s">
        <v>141</v>
      </c>
      <c r="E35" s="1" t="s">
        <v>142</v>
      </c>
      <c r="F35" s="1" t="s">
        <v>46</v>
      </c>
      <c r="G35" s="1"/>
      <c r="H35" s="1"/>
      <c r="I35" s="1"/>
      <c r="J35" s="1"/>
      <c r="K35" s="4"/>
      <c r="L35" s="1" t="s">
        <v>47</v>
      </c>
      <c r="M35" s="1"/>
    </row>
    <row r="36" spans="1:13" ht="23">
      <c r="A36" s="1" t="s">
        <v>143</v>
      </c>
      <c r="B36" s="1" t="s">
        <v>144</v>
      </c>
      <c r="C36" s="1" t="s">
        <v>145</v>
      </c>
      <c r="D36" s="1" t="s">
        <v>146</v>
      </c>
      <c r="E36" s="1" t="s">
        <v>147</v>
      </c>
      <c r="F36" s="1" t="s">
        <v>46</v>
      </c>
      <c r="G36" s="1"/>
      <c r="H36" s="1"/>
      <c r="I36" s="1"/>
      <c r="J36" s="1"/>
      <c r="K36" s="4"/>
      <c r="L36" s="1" t="s">
        <v>47</v>
      </c>
      <c r="M36" s="1"/>
    </row>
    <row r="37" spans="1:13" ht="23">
      <c r="A37" s="1" t="s">
        <v>148</v>
      </c>
      <c r="B37" s="1" t="s">
        <v>144</v>
      </c>
      <c r="C37" s="1" t="s">
        <v>149</v>
      </c>
      <c r="D37" s="1" t="s">
        <v>150</v>
      </c>
      <c r="E37" s="1" t="s">
        <v>151</v>
      </c>
      <c r="F37" s="1" t="s">
        <v>46</v>
      </c>
      <c r="G37" s="1"/>
      <c r="H37" s="1"/>
      <c r="I37" s="1"/>
      <c r="J37" s="1"/>
      <c r="K37" s="4"/>
      <c r="L37" s="1" t="s">
        <v>47</v>
      </c>
      <c r="M37" s="1"/>
    </row>
    <row r="38" spans="1:13" ht="23">
      <c r="A38" s="1" t="s">
        <v>152</v>
      </c>
      <c r="B38" s="1" t="s">
        <v>144</v>
      </c>
      <c r="C38" s="1" t="s">
        <v>153</v>
      </c>
      <c r="D38" s="1" t="s">
        <v>154</v>
      </c>
      <c r="E38" s="1" t="s">
        <v>155</v>
      </c>
      <c r="F38" s="1" t="s">
        <v>46</v>
      </c>
      <c r="G38" s="1"/>
      <c r="H38" s="1"/>
      <c r="I38" s="1"/>
      <c r="J38" s="1"/>
      <c r="K38" s="4"/>
      <c r="L38" s="1" t="s">
        <v>47</v>
      </c>
      <c r="M38" s="1"/>
    </row>
    <row r="39" spans="1:13" ht="23">
      <c r="A39" s="1" t="s">
        <v>156</v>
      </c>
      <c r="B39" s="1" t="s">
        <v>144</v>
      </c>
      <c r="C39" s="1" t="s">
        <v>157</v>
      </c>
      <c r="D39" s="1" t="s">
        <v>158</v>
      </c>
      <c r="E39" s="1" t="s">
        <v>159</v>
      </c>
      <c r="F39" s="1" t="s">
        <v>46</v>
      </c>
      <c r="G39" s="1"/>
      <c r="H39" s="1"/>
      <c r="I39" s="1"/>
      <c r="J39" s="1"/>
      <c r="K39" s="4"/>
      <c r="L39" s="1" t="s">
        <v>47</v>
      </c>
      <c r="M39" s="1"/>
    </row>
    <row r="40" spans="1:13" ht="23">
      <c r="A40" s="1" t="s">
        <v>160</v>
      </c>
      <c r="B40" s="1" t="s">
        <v>144</v>
      </c>
      <c r="C40" s="1" t="s">
        <v>161</v>
      </c>
      <c r="D40" s="1" t="s">
        <v>162</v>
      </c>
      <c r="E40" s="1" t="s">
        <v>163</v>
      </c>
      <c r="F40" s="1" t="s">
        <v>46</v>
      </c>
      <c r="G40" s="1"/>
      <c r="H40" s="1"/>
      <c r="I40" s="1"/>
      <c r="J40" s="1"/>
      <c r="K40" s="4"/>
      <c r="L40" s="1" t="s">
        <v>47</v>
      </c>
      <c r="M40" s="1"/>
    </row>
    <row r="41" spans="1:13" ht="23">
      <c r="A41" s="1" t="s">
        <v>164</v>
      </c>
      <c r="B41" s="1" t="s">
        <v>144</v>
      </c>
      <c r="C41" s="1" t="s">
        <v>165</v>
      </c>
      <c r="D41" s="1" t="s">
        <v>166</v>
      </c>
      <c r="E41" s="1" t="s">
        <v>167</v>
      </c>
      <c r="F41" s="1" t="s">
        <v>46</v>
      </c>
      <c r="G41" s="1"/>
      <c r="H41" s="1"/>
      <c r="I41" s="1"/>
      <c r="J41" s="1"/>
      <c r="K41" s="4"/>
      <c r="L41" s="1" t="s">
        <v>47</v>
      </c>
      <c r="M41" s="1"/>
    </row>
    <row r="42" spans="1:13">
      <c r="A42" s="1" t="s">
        <v>168</v>
      </c>
      <c r="B42" s="1" t="s">
        <v>144</v>
      </c>
      <c r="C42" s="1" t="s">
        <v>169</v>
      </c>
      <c r="D42" s="1" t="s">
        <v>170</v>
      </c>
      <c r="E42" s="1" t="s">
        <v>171</v>
      </c>
      <c r="F42" s="1" t="s">
        <v>46</v>
      </c>
      <c r="G42" s="1"/>
      <c r="H42" s="1"/>
      <c r="I42" s="1"/>
      <c r="J42" s="1"/>
      <c r="K42" s="4"/>
      <c r="L42" s="1" t="s">
        <v>47</v>
      </c>
      <c r="M42" s="1"/>
    </row>
    <row r="43" spans="1:13" ht="23">
      <c r="A43" s="1" t="s">
        <v>172</v>
      </c>
      <c r="B43" s="1" t="s">
        <v>144</v>
      </c>
      <c r="C43" s="1" t="s">
        <v>173</v>
      </c>
      <c r="D43" s="1" t="s">
        <v>174</v>
      </c>
      <c r="E43" s="1" t="s">
        <v>175</v>
      </c>
      <c r="F43" s="1" t="s">
        <v>46</v>
      </c>
      <c r="G43" s="1"/>
      <c r="H43" s="1"/>
      <c r="I43" s="1"/>
      <c r="J43" s="1"/>
      <c r="K43" s="4"/>
      <c r="L43" s="1" t="s">
        <v>47</v>
      </c>
      <c r="M43" s="1"/>
    </row>
    <row r="44" spans="1:13" ht="23">
      <c r="A44" s="1" t="s">
        <v>176</v>
      </c>
      <c r="B44" s="1" t="s">
        <v>144</v>
      </c>
      <c r="C44" s="1" t="s">
        <v>177</v>
      </c>
      <c r="D44" s="1" t="s">
        <v>178</v>
      </c>
      <c r="E44" s="1" t="s">
        <v>179</v>
      </c>
      <c r="F44" s="1" t="s">
        <v>46</v>
      </c>
      <c r="G44" s="1"/>
      <c r="H44" s="1"/>
      <c r="I44" s="1"/>
      <c r="J44" s="1"/>
      <c r="K44" s="4"/>
      <c r="L44" s="1" t="s">
        <v>47</v>
      </c>
      <c r="M44" s="1"/>
    </row>
    <row r="45" spans="1:13" ht="23">
      <c r="A45" s="1" t="s">
        <v>180</v>
      </c>
      <c r="B45" s="1" t="s">
        <v>144</v>
      </c>
      <c r="C45" s="1" t="s">
        <v>181</v>
      </c>
      <c r="D45" s="1" t="s">
        <v>182</v>
      </c>
      <c r="E45" s="1" t="s">
        <v>183</v>
      </c>
      <c r="F45" s="1" t="s">
        <v>46</v>
      </c>
      <c r="G45" s="1"/>
      <c r="H45" s="1"/>
      <c r="I45" s="1"/>
      <c r="J45" s="1"/>
      <c r="K45" s="4"/>
      <c r="L45" s="1" t="s">
        <v>47</v>
      </c>
      <c r="M45" s="1"/>
    </row>
    <row r="46" spans="1:13">
      <c r="A46" s="1" t="s">
        <v>184</v>
      </c>
      <c r="B46" s="1" t="s">
        <v>144</v>
      </c>
      <c r="C46" s="1" t="s">
        <v>185</v>
      </c>
      <c r="D46" s="1" t="s">
        <v>186</v>
      </c>
      <c r="E46" s="1" t="s">
        <v>187</v>
      </c>
      <c r="F46" s="1" t="s">
        <v>46</v>
      </c>
      <c r="G46" s="1"/>
      <c r="H46" s="1"/>
      <c r="I46" s="1"/>
      <c r="J46" s="1"/>
      <c r="K46" s="4"/>
      <c r="L46" s="1" t="s">
        <v>47</v>
      </c>
      <c r="M46" s="1"/>
    </row>
    <row r="47" spans="1:13" ht="23">
      <c r="A47" s="1" t="s">
        <v>188</v>
      </c>
      <c r="B47" s="1" t="s">
        <v>144</v>
      </c>
      <c r="C47" s="1" t="s">
        <v>189</v>
      </c>
      <c r="D47" s="1" t="s">
        <v>190</v>
      </c>
      <c r="E47" s="1" t="s">
        <v>191</v>
      </c>
      <c r="F47" s="1" t="s">
        <v>46</v>
      </c>
      <c r="G47" s="1"/>
      <c r="H47" s="1"/>
      <c r="I47" s="1"/>
      <c r="J47" s="1"/>
      <c r="K47" s="4"/>
      <c r="L47" s="1" t="s">
        <v>47</v>
      </c>
      <c r="M47" s="1"/>
    </row>
    <row r="48" spans="1:13" ht="23">
      <c r="A48" s="1" t="s">
        <v>192</v>
      </c>
      <c r="B48" s="1" t="s">
        <v>144</v>
      </c>
      <c r="C48" s="1" t="s">
        <v>193</v>
      </c>
      <c r="D48" s="1" t="s">
        <v>194</v>
      </c>
      <c r="E48" s="1" t="s">
        <v>195</v>
      </c>
      <c r="F48" s="1" t="s">
        <v>46</v>
      </c>
      <c r="G48" s="1"/>
      <c r="H48" s="1"/>
      <c r="I48" s="1"/>
      <c r="J48" s="1"/>
      <c r="K48" s="4"/>
      <c r="L48" s="1" t="s">
        <v>47</v>
      </c>
      <c r="M48" s="1"/>
    </row>
    <row r="49" spans="1:13" ht="23">
      <c r="A49" s="1" t="s">
        <v>196</v>
      </c>
      <c r="B49" s="1" t="s">
        <v>197</v>
      </c>
      <c r="C49" s="1" t="s">
        <v>198</v>
      </c>
      <c r="D49" s="1" t="s">
        <v>199</v>
      </c>
      <c r="E49" s="1" t="s">
        <v>200</v>
      </c>
      <c r="F49" s="1" t="s">
        <v>46</v>
      </c>
      <c r="G49" s="1"/>
      <c r="H49" s="1"/>
      <c r="I49" s="1"/>
      <c r="J49" s="1"/>
      <c r="K49" s="4"/>
      <c r="L49" s="1" t="s">
        <v>47</v>
      </c>
      <c r="M49" s="1"/>
    </row>
    <row r="50" spans="1:13" ht="23">
      <c r="A50" s="1" t="s">
        <v>201</v>
      </c>
      <c r="B50" s="1" t="s">
        <v>197</v>
      </c>
      <c r="C50" s="1" t="s">
        <v>202</v>
      </c>
      <c r="D50" s="1" t="s">
        <v>203</v>
      </c>
      <c r="E50" s="1" t="s">
        <v>204</v>
      </c>
      <c r="F50" s="1" t="s">
        <v>46</v>
      </c>
      <c r="G50" s="1"/>
      <c r="H50" s="1"/>
      <c r="I50" s="1"/>
      <c r="J50" s="1"/>
      <c r="K50" s="4"/>
      <c r="L50" s="1" t="s">
        <v>47</v>
      </c>
      <c r="M50" s="1"/>
    </row>
    <row r="51" spans="1:13" ht="23">
      <c r="A51" s="1" t="s">
        <v>205</v>
      </c>
      <c r="B51" s="1" t="s">
        <v>197</v>
      </c>
      <c r="C51" s="1" t="s">
        <v>206</v>
      </c>
      <c r="D51" s="1" t="s">
        <v>207</v>
      </c>
      <c r="E51" s="1" t="s">
        <v>208</v>
      </c>
      <c r="F51" s="1" t="s">
        <v>46</v>
      </c>
      <c r="G51" s="1"/>
      <c r="H51" s="1"/>
      <c r="I51" s="1"/>
      <c r="J51" s="1"/>
      <c r="K51" s="4"/>
      <c r="L51" s="1" t="s">
        <v>47</v>
      </c>
      <c r="M51" s="1"/>
    </row>
    <row r="52" spans="1:13" ht="23">
      <c r="A52" s="1" t="s">
        <v>209</v>
      </c>
      <c r="B52" s="1" t="s">
        <v>197</v>
      </c>
      <c r="C52" s="1" t="s">
        <v>210</v>
      </c>
      <c r="D52" s="1" t="s">
        <v>211</v>
      </c>
      <c r="E52" s="1" t="s">
        <v>212</v>
      </c>
      <c r="F52" s="1" t="s">
        <v>46</v>
      </c>
      <c r="G52" s="1"/>
      <c r="H52" s="1"/>
      <c r="I52" s="1"/>
      <c r="J52" s="1"/>
      <c r="K52" s="4"/>
      <c r="L52" s="1" t="s">
        <v>47</v>
      </c>
      <c r="M52" s="1"/>
    </row>
    <row r="53" spans="1:13" ht="23">
      <c r="A53" s="1" t="s">
        <v>213</v>
      </c>
      <c r="B53" s="1" t="s">
        <v>197</v>
      </c>
      <c r="C53" s="1" t="s">
        <v>214</v>
      </c>
      <c r="D53" s="1" t="s">
        <v>215</v>
      </c>
      <c r="E53" s="1" t="s">
        <v>216</v>
      </c>
      <c r="F53" s="1" t="s">
        <v>46</v>
      </c>
      <c r="G53" s="1"/>
      <c r="H53" s="1"/>
      <c r="I53" s="1"/>
      <c r="J53" s="1"/>
      <c r="K53" s="4"/>
      <c r="L53" s="1" t="s">
        <v>47</v>
      </c>
      <c r="M53" s="1"/>
    </row>
    <row r="54" spans="1:13" ht="23">
      <c r="A54" s="1" t="s">
        <v>217</v>
      </c>
      <c r="B54" s="1" t="s">
        <v>197</v>
      </c>
      <c r="C54" s="1" t="s">
        <v>218</v>
      </c>
      <c r="D54" s="1" t="s">
        <v>219</v>
      </c>
      <c r="E54" s="1" t="s">
        <v>220</v>
      </c>
      <c r="F54" s="1" t="s">
        <v>46</v>
      </c>
      <c r="G54" s="1"/>
      <c r="H54" s="1"/>
      <c r="I54" s="1"/>
      <c r="J54" s="1"/>
      <c r="K54" s="4"/>
      <c r="L54" s="1" t="s">
        <v>47</v>
      </c>
      <c r="M54" s="1"/>
    </row>
    <row r="55" spans="1:13">
      <c r="A55" s="1" t="s">
        <v>221</v>
      </c>
      <c r="B55" s="1" t="s">
        <v>197</v>
      </c>
      <c r="C55" s="1" t="s">
        <v>222</v>
      </c>
      <c r="D55" s="1" t="s">
        <v>223</v>
      </c>
      <c r="E55" s="1" t="s">
        <v>224</v>
      </c>
      <c r="F55" s="1" t="s">
        <v>46</v>
      </c>
      <c r="G55" s="1"/>
      <c r="H55" s="1"/>
      <c r="I55" s="1"/>
      <c r="J55" s="1"/>
      <c r="K55" s="4"/>
      <c r="L55" s="1" t="s">
        <v>47</v>
      </c>
      <c r="M55" s="1"/>
    </row>
    <row r="56" spans="1:13" ht="23">
      <c r="A56" s="1" t="s">
        <v>225</v>
      </c>
      <c r="B56" s="1" t="s">
        <v>226</v>
      </c>
      <c r="C56" s="1" t="s">
        <v>227</v>
      </c>
      <c r="D56" s="1" t="s">
        <v>228</v>
      </c>
      <c r="E56" s="1" t="s">
        <v>229</v>
      </c>
      <c r="F56" s="1" t="s">
        <v>46</v>
      </c>
      <c r="G56" s="1"/>
      <c r="H56" s="1"/>
      <c r="I56" s="1"/>
      <c r="J56" s="1"/>
      <c r="K56" s="4"/>
      <c r="L56" s="1" t="s">
        <v>47</v>
      </c>
      <c r="M56" s="1"/>
    </row>
    <row r="57" spans="1:13" ht="23">
      <c r="A57" s="1" t="s">
        <v>230</v>
      </c>
      <c r="B57" s="1" t="s">
        <v>226</v>
      </c>
      <c r="C57" s="1" t="s">
        <v>231</v>
      </c>
      <c r="D57" s="1" t="s">
        <v>232</v>
      </c>
      <c r="E57" s="1" t="s">
        <v>233</v>
      </c>
      <c r="F57" s="1" t="s">
        <v>46</v>
      </c>
      <c r="G57" s="1"/>
      <c r="H57" s="1"/>
      <c r="I57" s="1"/>
      <c r="J57" s="1"/>
      <c r="K57" s="4"/>
      <c r="L57" s="1" t="s">
        <v>47</v>
      </c>
      <c r="M57" s="1"/>
    </row>
    <row r="58" spans="1:13" ht="23">
      <c r="A58" s="1" t="s">
        <v>234</v>
      </c>
      <c r="B58" s="1" t="s">
        <v>226</v>
      </c>
      <c r="C58" s="1" t="s">
        <v>235</v>
      </c>
      <c r="D58" s="1" t="s">
        <v>236</v>
      </c>
      <c r="E58" s="1" t="s">
        <v>237</v>
      </c>
      <c r="F58" s="1" t="s">
        <v>46</v>
      </c>
      <c r="G58" s="1"/>
      <c r="H58" s="1"/>
      <c r="I58" s="1"/>
      <c r="J58" s="1"/>
      <c r="K58" s="4"/>
      <c r="L58" s="1" t="s">
        <v>47</v>
      </c>
      <c r="M58" s="1"/>
    </row>
  </sheetData>
  <mergeCells count="4">
    <mergeCell ref="A1:H1"/>
    <mergeCell ref="A2:H2"/>
    <mergeCell ref="A3:H3"/>
    <mergeCell ref="A5:M5"/>
  </mergeCells>
  <conditionalFormatting sqref="F11:F58">
    <cfRule type="expression" dxfId="26" priority="1">
      <formula>F11="Closed"</formula>
    </cfRule>
    <cfRule type="expression" dxfId="25" priority="2">
      <formula>F11="Completed"</formula>
    </cfRule>
    <cfRule type="expression" dxfId="24" priority="3">
      <formula>F11="Conforming"</formula>
    </cfRule>
    <cfRule type="expression" dxfId="23" priority="4">
      <formula>F11="On Track"</formula>
    </cfRule>
    <cfRule type="expression" dxfId="22" priority="5">
      <formula>F11="In Progress"</formula>
    </cfRule>
    <cfRule type="expression" dxfId="21" priority="6">
      <formula>F11="Attention"</formula>
    </cfRule>
    <cfRule type="expression" dxfId="20" priority="7">
      <formula>F11="Minor NC"</formula>
    </cfRule>
    <cfRule type="expression" dxfId="19" priority="8">
      <formula>F11="Major NC"</formula>
    </cfRule>
    <cfRule type="expression" dxfId="18" priority="9">
      <formula>F11="Overdue"</formula>
    </cfRule>
    <cfRule type="expression" dxfId="17" priority="10">
      <formula>F11="Not Started"</formula>
    </cfRule>
    <cfRule type="expression" dxfId="16" priority="11">
      <formula>F11="Not Assessed"</formula>
    </cfRule>
    <cfRule type="expression" dxfId="15" priority="12">
      <formula>F11="N/A"</formula>
    </cfRule>
  </conditionalFormatting>
  <conditionalFormatting sqref="L11:L58">
    <cfRule type="expression" dxfId="14" priority="13">
      <formula>L11="Closed"</formula>
    </cfRule>
    <cfRule type="expression" dxfId="13" priority="14">
      <formula>L11="Completed"</formula>
    </cfRule>
    <cfRule type="expression" dxfId="12" priority="15">
      <formula>L11="Conforming"</formula>
    </cfRule>
    <cfRule type="expression" dxfId="11" priority="16">
      <formula>L11="On Track"</formula>
    </cfRule>
    <cfRule type="expression" dxfId="10" priority="17">
      <formula>L11="In Progress"</formula>
    </cfRule>
    <cfRule type="expression" dxfId="9" priority="18">
      <formula>L11="Attention"</formula>
    </cfRule>
    <cfRule type="expression" dxfId="8" priority="19">
      <formula>L11="Minor NC"</formula>
    </cfRule>
    <cfRule type="expression" dxfId="7" priority="20">
      <formula>L11="Major NC"</formula>
    </cfRule>
    <cfRule type="expression" dxfId="6" priority="21">
      <formula>L11="Overdue"</formula>
    </cfRule>
    <cfRule type="expression" dxfId="5" priority="22">
      <formula>L11="Not Started"</formula>
    </cfRule>
    <cfRule type="expression" dxfId="4" priority="23">
      <formula>L11="Not Assessed"</formula>
    </cfRule>
    <cfRule type="expression" dxfId="3" priority="24">
      <formula>L11="N/A"</formula>
    </cfRule>
  </conditionalFormatting>
  <conditionalFormatting sqref="I11:I58">
    <cfRule type="expression" dxfId="2" priority="25">
      <formula>I11="Major NC"</formula>
    </cfRule>
    <cfRule type="expression" dxfId="1" priority="26">
      <formula>I11="Minor NC"</formula>
    </cfRule>
    <cfRule type="expression" dxfId="0" priority="27">
      <formula>I11="OFI"</formula>
    </cfRule>
  </conditionalFormatting>
  <dataValidations count="3">
    <dataValidation type="list" sqref="F11:F58">
      <formula1>"Conforming,OFI,Minor NC,Major NC,Not Assessed,N/A"</formula1>
    </dataValidation>
    <dataValidation type="list" sqref="I11:I58">
      <formula1>",OFI,Minor NC,Major NC"</formula1>
    </dataValidation>
    <dataValidation type="list" sqref="L11:L58">
      <formula1>"Open,In Progress,Closed"</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dimension ref="A1:H13"/>
  <sheetViews>
    <sheetView workbookViewId="0">
      <selection sqref="A1:H1"/>
    </sheetView>
  </sheetViews>
  <sheetFormatPr defaultRowHeight="14"/>
  <cols>
    <col min="1" max="1" width="24" customWidth="1"/>
    <col min="2" max="2" width="16" customWidth="1"/>
    <col min="3" max="3" width="4" customWidth="1"/>
    <col min="4" max="4" width="20" customWidth="1"/>
    <col min="5" max="5" width="14" customWidth="1"/>
    <col min="6" max="6" width="4" customWidth="1"/>
    <col min="7" max="7" width="14" customWidth="1"/>
    <col min="8" max="8" width="18" customWidth="1"/>
  </cols>
  <sheetData>
    <row r="1" spans="1:8" ht="17.399999999999999" customHeight="1">
      <c r="A1" s="7" t="s">
        <v>238</v>
      </c>
      <c r="B1" s="7"/>
      <c r="C1" s="7"/>
      <c r="D1" s="7"/>
      <c r="E1" s="7"/>
      <c r="F1" s="7"/>
      <c r="G1" s="7"/>
      <c r="H1" s="7"/>
    </row>
    <row r="2" spans="1:8">
      <c r="A2" s="8" t="s">
        <v>1</v>
      </c>
      <c r="B2" s="8"/>
      <c r="C2" s="8"/>
      <c r="D2" s="8"/>
      <c r="E2" s="8"/>
      <c r="F2" s="8"/>
      <c r="G2" s="8"/>
      <c r="H2" s="8"/>
    </row>
    <row r="3" spans="1:8">
      <c r="A3" s="9" t="s">
        <v>2</v>
      </c>
      <c r="B3" s="9"/>
      <c r="C3" s="9"/>
      <c r="D3" s="9"/>
      <c r="E3" s="9"/>
      <c r="F3" s="9"/>
      <c r="G3" s="9"/>
      <c r="H3" s="9"/>
    </row>
    <row r="5" spans="1:8">
      <c r="A5" s="3" t="s">
        <v>239</v>
      </c>
      <c r="B5" s="3" t="s">
        <v>34</v>
      </c>
      <c r="D5" s="3" t="s">
        <v>34</v>
      </c>
      <c r="E5" s="3" t="s">
        <v>240</v>
      </c>
      <c r="G5" s="3" t="s">
        <v>30</v>
      </c>
      <c r="H5" s="3" t="s">
        <v>241</v>
      </c>
    </row>
    <row r="6" spans="1:8" ht="18">
      <c r="A6" s="5" t="s">
        <v>242</v>
      </c>
      <c r="B6" s="6">
        <f>COUNTA('Audit Checklist'!$A$11:$A$58)</f>
        <v>48</v>
      </c>
      <c r="D6" s="1" t="s">
        <v>243</v>
      </c>
      <c r="E6" s="1">
        <f>COUNTIF('Audit Checklist'!$F$11:$F$58,D6)</f>
        <v>0</v>
      </c>
      <c r="G6" s="1" t="s">
        <v>11</v>
      </c>
      <c r="H6" s="1">
        <f>COUNTIFS('Audit Checklist'!$B$11:$B$58,G6,'Audit Checklist'!$F$11:$F$58,"Minor NC")+COUNTIFS('Audit Checklist'!$B$11:$B$58,G6,'Audit Checklist'!$F$11:$F$58,"Major NC")</f>
        <v>0</v>
      </c>
    </row>
    <row r="7" spans="1:8" ht="18">
      <c r="A7" s="5" t="s">
        <v>244</v>
      </c>
      <c r="B7" s="6">
        <f>COUNTIF('Audit Checklist'!$F$11:$F$58,"&lt;&gt;Not Assessed")-COUNTIF('Audit Checklist'!$F$11:$F$58,"")</f>
        <v>0</v>
      </c>
      <c r="D7" s="1" t="s">
        <v>245</v>
      </c>
      <c r="E7" s="1">
        <f>COUNTIF('Audit Checklist'!$F$11:$F$58,D7)</f>
        <v>0</v>
      </c>
      <c r="G7" s="1" t="s">
        <v>13</v>
      </c>
      <c r="H7" s="1">
        <f>COUNTIFS('Audit Checklist'!$B$11:$B$58,G7,'Audit Checklist'!$F$11:$F$58,"Minor NC")+COUNTIFS('Audit Checklist'!$B$11:$B$58,G7,'Audit Checklist'!$F$11:$F$58,"Major NC")</f>
        <v>0</v>
      </c>
    </row>
    <row r="8" spans="1:8" ht="18">
      <c r="A8" s="5" t="s">
        <v>243</v>
      </c>
      <c r="B8" s="6">
        <f>COUNTIF('Audit Checklist'!$F$11:$F$58,"Conforming")</f>
        <v>0</v>
      </c>
      <c r="D8" s="1" t="s">
        <v>246</v>
      </c>
      <c r="E8" s="1">
        <f>COUNTIF('Audit Checklist'!$F$11:$F$58,D8)</f>
        <v>0</v>
      </c>
      <c r="G8" s="1" t="s">
        <v>15</v>
      </c>
      <c r="H8" s="1">
        <f>COUNTIFS('Audit Checklist'!$B$11:$B$58,G8,'Audit Checklist'!$F$11:$F$58,"Minor NC")+COUNTIFS('Audit Checklist'!$B$11:$B$58,G8,'Audit Checklist'!$F$11:$F$58,"Major NC")</f>
        <v>0</v>
      </c>
    </row>
    <row r="9" spans="1:8" ht="18">
      <c r="A9" s="5" t="s">
        <v>245</v>
      </c>
      <c r="B9" s="6">
        <f>COUNTIF('Audit Checklist'!$F$11:$F$58,"OFI")</f>
        <v>0</v>
      </c>
      <c r="D9" s="1" t="s">
        <v>247</v>
      </c>
      <c r="E9" s="1">
        <f>COUNTIF('Audit Checklist'!$F$11:$F$58,D9)</f>
        <v>0</v>
      </c>
      <c r="G9" s="1" t="s">
        <v>103</v>
      </c>
      <c r="H9" s="1">
        <f>COUNTIFS('Audit Checklist'!$B$11:$B$58,G9,'Audit Checklist'!$F$11:$F$58,"Minor NC")+COUNTIFS('Audit Checklist'!$B$11:$B$58,G9,'Audit Checklist'!$F$11:$F$58,"Major NC")</f>
        <v>0</v>
      </c>
    </row>
    <row r="10" spans="1:8" ht="18">
      <c r="A10" s="5" t="s">
        <v>246</v>
      </c>
      <c r="B10" s="6">
        <f>COUNTIF('Audit Checklist'!$F$11:$F$58,"Minor NC")</f>
        <v>0</v>
      </c>
      <c r="D10" s="1" t="s">
        <v>46</v>
      </c>
      <c r="E10" s="1">
        <f>COUNTIF('Audit Checklist'!$F$11:$F$58,D10)</f>
        <v>48</v>
      </c>
      <c r="G10" s="1" t="s">
        <v>144</v>
      </c>
      <c r="H10" s="1">
        <f>COUNTIFS('Audit Checklist'!$B$11:$B$58,G10,'Audit Checklist'!$F$11:$F$58,"Minor NC")+COUNTIFS('Audit Checklist'!$B$11:$B$58,G10,'Audit Checklist'!$F$11:$F$58,"Major NC")</f>
        <v>0</v>
      </c>
    </row>
    <row r="11" spans="1:8" ht="18">
      <c r="A11" s="5" t="s">
        <v>247</v>
      </c>
      <c r="B11" s="6">
        <f>COUNTIF('Audit Checklist'!$F$11:$F$58,"Major NC")</f>
        <v>0</v>
      </c>
      <c r="D11" s="1" t="s">
        <v>248</v>
      </c>
      <c r="E11" s="1">
        <f>COUNTIF('Audit Checklist'!$F$11:$F$58,D11)</f>
        <v>0</v>
      </c>
      <c r="G11" s="1" t="s">
        <v>197</v>
      </c>
      <c r="H11" s="1">
        <f>COUNTIFS('Audit Checklist'!$B$11:$B$58,G11,'Audit Checklist'!$F$11:$F$58,"Minor NC")+COUNTIFS('Audit Checklist'!$B$11:$B$58,G11,'Audit Checklist'!$F$11:$F$58,"Major NC")</f>
        <v>0</v>
      </c>
    </row>
    <row r="12" spans="1:8" ht="18">
      <c r="A12" s="5" t="s">
        <v>46</v>
      </c>
      <c r="B12" s="6">
        <f>COUNTIF('Audit Checklist'!$F$11:$F$58,"Not Assessed")</f>
        <v>48</v>
      </c>
      <c r="G12" s="1" t="s">
        <v>226</v>
      </c>
      <c r="H12" s="1">
        <f>COUNTIFS('Audit Checklist'!$B$11:$B$58,G12,'Audit Checklist'!$F$11:$F$58,"Minor NC")+COUNTIFS('Audit Checklist'!$B$11:$B$58,G12,'Audit Checklist'!$F$11:$F$58,"Major NC")</f>
        <v>0</v>
      </c>
    </row>
    <row r="13" spans="1:8" ht="18">
      <c r="A13" s="5" t="s">
        <v>249</v>
      </c>
      <c r="B13" s="6">
        <f>COUNTIF('Audit Checklist'!$L$11:$L$58,"Open")</f>
        <v>48</v>
      </c>
    </row>
  </sheetData>
  <mergeCells count="3">
    <mergeCell ref="A1:H1"/>
    <mergeCell ref="A2:H2"/>
    <mergeCell ref="A3:H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4"/>
  <cols>
    <col min="1" max="1" width="20" customWidth="1"/>
    <col min="2" max="2" width="24" customWidth="1"/>
  </cols>
  <sheetData>
    <row r="1" spans="1:2">
      <c r="A1" s="3" t="s">
        <v>250</v>
      </c>
      <c r="B1" s="3" t="s">
        <v>251</v>
      </c>
    </row>
    <row r="2" spans="1:2">
      <c r="A2" t="s">
        <v>34</v>
      </c>
      <c r="B2" t="s">
        <v>243</v>
      </c>
    </row>
    <row r="3" spans="1:2">
      <c r="A3" t="s">
        <v>34</v>
      </c>
      <c r="B3" t="s">
        <v>245</v>
      </c>
    </row>
    <row r="4" spans="1:2">
      <c r="A4" t="s">
        <v>34</v>
      </c>
      <c r="B4" t="s">
        <v>246</v>
      </c>
    </row>
    <row r="5" spans="1:2">
      <c r="A5" t="s">
        <v>34</v>
      </c>
      <c r="B5" t="s">
        <v>247</v>
      </c>
    </row>
    <row r="6" spans="1:2">
      <c r="A6" t="s">
        <v>34</v>
      </c>
      <c r="B6" t="s">
        <v>46</v>
      </c>
    </row>
    <row r="7" spans="1:2">
      <c r="A7" t="s">
        <v>34</v>
      </c>
      <c r="B7" t="s">
        <v>248</v>
      </c>
    </row>
    <row r="8" spans="1:2">
      <c r="A8" t="s">
        <v>40</v>
      </c>
      <c r="B8" t="s">
        <v>47</v>
      </c>
    </row>
    <row r="9" spans="1:2">
      <c r="A9" t="s">
        <v>40</v>
      </c>
      <c r="B9" t="s">
        <v>252</v>
      </c>
    </row>
    <row r="10" spans="1:2">
      <c r="A10" t="s">
        <v>40</v>
      </c>
      <c r="B10" t="s">
        <v>253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6"/>
  <sheetViews>
    <sheetView workbookViewId="0">
      <selection sqref="A1:H1"/>
    </sheetView>
  </sheetViews>
  <sheetFormatPr defaultRowHeight="14"/>
  <cols>
    <col min="1" max="1" width="14" customWidth="1"/>
    <col min="2" max="2" width="16" customWidth="1"/>
    <col min="3" max="3" width="60" customWidth="1"/>
  </cols>
  <sheetData>
    <row r="1" spans="1:8" ht="17.399999999999999" customHeight="1">
      <c r="A1" s="7" t="s">
        <v>254</v>
      </c>
      <c r="B1" s="7"/>
      <c r="C1" s="7"/>
      <c r="D1" s="7"/>
      <c r="E1" s="7"/>
      <c r="F1" s="7"/>
      <c r="G1" s="7"/>
      <c r="H1" s="7"/>
    </row>
    <row r="2" spans="1:8">
      <c r="A2" s="8" t="s">
        <v>1</v>
      </c>
      <c r="B2" s="8"/>
      <c r="C2" s="8"/>
      <c r="D2" s="8"/>
      <c r="E2" s="8"/>
      <c r="F2" s="8"/>
      <c r="G2" s="8"/>
      <c r="H2" s="8"/>
    </row>
    <row r="3" spans="1:8">
      <c r="A3" s="9" t="s">
        <v>2</v>
      </c>
      <c r="B3" s="9"/>
      <c r="C3" s="9"/>
      <c r="D3" s="9"/>
      <c r="E3" s="9"/>
      <c r="F3" s="9"/>
      <c r="G3" s="9"/>
      <c r="H3" s="9"/>
    </row>
    <row r="5" spans="1:8">
      <c r="A5" s="3" t="s">
        <v>255</v>
      </c>
      <c r="B5" s="3" t="s">
        <v>256</v>
      </c>
      <c r="C5" s="3" t="s">
        <v>257</v>
      </c>
    </row>
    <row r="6" spans="1:8">
      <c r="A6" s="1" t="s">
        <v>258</v>
      </c>
      <c r="B6" s="1" t="s">
        <v>259</v>
      </c>
      <c r="C6" s="1" t="s">
        <v>260</v>
      </c>
    </row>
  </sheetData>
  <mergeCells count="3">
    <mergeCell ref="A1:H1"/>
    <mergeCell ref="A2:H2"/>
    <mergeCell ref="A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5</vt:i4>
      </vt:variant>
    </vt:vector>
  </HeadingPairs>
  <TitlesOfParts>
    <vt:vector size="5" baseType="lpstr">
      <vt:lpstr>Instructions</vt:lpstr>
      <vt:lpstr>Audit Checklist</vt:lpstr>
      <vt:lpstr>Summary</vt:lpstr>
      <vt:lpstr>Reference Data</vt:lpstr>
      <vt:lpstr>Revision History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modified xsi:type="dcterms:W3CDTF">2026-09-18T01:30:52Z</dcterms:modified>
</cp:coreProperties>
</file>