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69f6da06a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bb4464bc7b64360"/>
    <x:sheet xmlns:r="http://schemas.openxmlformats.org/officeDocument/2006/relationships" name="Reference Data" sheetId="2" r:id="R0433d41dcb4c4617"/>
    <x:sheet xmlns:r="http://schemas.openxmlformats.org/officeDocument/2006/relationships" name="Audit Checklist" sheetId="3" r:id="Rc99e3d9c1b1c49cf"/>
    <x:sheet xmlns:r="http://schemas.openxmlformats.org/officeDocument/2006/relationships" name="Findings Tracker" sheetId="4" r:id="Rf7c60468bd4f4226"/>
    <x:sheet xmlns:r="http://schemas.openxmlformats.org/officeDocument/2006/relationships" name="Dashboard" sheetId="5" r:id="R88544f32104846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c1a264dbf48ea" /><Relationship Type="http://schemas.openxmlformats.org/officeDocument/2006/relationships/theme" Target="/xl/theme/theme1.xml" Id="R977f7786531b4df0" /><Relationship Type="http://schemas.openxmlformats.org/officeDocument/2006/relationships/sharedStrings" Target="/xl/sharedStrings.xml" Id="Rc693932f4c554d70" /><Relationship Type="http://schemas.openxmlformats.org/officeDocument/2006/relationships/worksheet" Target="/xl/worksheets/sheet1.xml" Id="Rcbb4464bc7b64360" /><Relationship Type="http://schemas.openxmlformats.org/officeDocument/2006/relationships/worksheet" Target="/xl/worksheets/sheet2.xml" Id="R0433d41dcb4c4617" /><Relationship Type="http://schemas.openxmlformats.org/officeDocument/2006/relationships/worksheet" Target="/xl/worksheets/sheet3.xml" Id="Rc99e3d9c1b1c49cf" /><Relationship Type="http://schemas.openxmlformats.org/officeDocument/2006/relationships/worksheet" Target="/xl/worksheets/sheet4.xml" Id="Rf7c60468bd4f4226" /><Relationship Type="http://schemas.openxmlformats.org/officeDocument/2006/relationships/worksheet" Target="/xl/worksheets/sheet5.xml" Id="R88544f32104846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1fd92d6e9d64ef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Innovation Audit Finding Types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fd92d6e9d64ef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InnovationAuditChecklistTable" displayName="InternalInnovationAuditChecklistTable" ref="A10:N51" headerRowCount="1" totalsRowCount="0" totalsRowShown="0">
  <x:tableColumns count="14">
    <x:tableColumn id="1" name="Item ID"/>
    <x:tableColumn id="2" name="Clause"/>
    <x:tableColumn id="3" name="Audit Area"/>
    <x:tableColumn id="4" name="Audit Topic"/>
    <x:tableColumn id="5" name="Audit Question"/>
    <x:tableColumn id="6" name="Expected Evidence / Records"/>
    <x:tableColumn id="7" name="Result"/>
    <x:tableColumn id="8" name="Objective Evidence / Notes"/>
    <x:tableColumn id="9" name="Finding ID"/>
    <x:tableColumn id="10" name="Risk / Impact"/>
    <x:tableColumn id="11" name="Auditor"/>
    <x:tableColumn id="12" name="Process Owner"/>
    <x:tableColumn id="13" name="Due Date"/>
    <x:tableColumn id="14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novationAuditFindingsTable" displayName="InnovationAuditFindingsTable" ref="A10:P70" headerRowCount="1" totalsRowCount="0" totalsRowShown="0">
  <x:tableColumns count="16">
    <x:tableColumn id="1" name="Finding ID"/>
    <x:tableColumn id="2" name="Checklist Item"/>
    <x:tableColumn id="3" name="Clause / Area"/>
    <x:tableColumn id="4" name="Finding Type"/>
    <x:tableColumn id="5" name="Risk / Impact"/>
    <x:tableColumn id="6" name="Objective Evidence / Finding"/>
    <x:tableColumn id="7" name="Immediate Correction / Containment"/>
    <x:tableColumn id="8" name="Corrective / Improvement Action"/>
    <x:tableColumn id="9" name="Owner Role"/>
    <x:tableColumn id="10" name="Due Date"/>
    <x:tableColumn id="11" name="Status"/>
    <x:tableColumn id="12" name="Evidence / Verification"/>
    <x:tableColumn id="13" name="Effectiveness Check"/>
    <x:tableColumn id="14" name="Closure Date"/>
    <x:tableColumn id="15" name="Learning / System Update"/>
    <x:tableColumn id="16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e0b1a3a3cb740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6ff9301bf87a4b2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95398269f1224984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Internal Innovation Audit Checklist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Risk-based internal audit checklist for ISO 56001:2024, covering innovation intent, leadership, portfolio governance, support capabilities, innovation operations, measurement, review and improvement.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Define audit objectives, scope, criteria, functions and sampling before use.</x:v>
      </x:c>
    </x:row>
    <x:row r="7">
      <x:c r="A7" s="60" t="n">
        <x:v>2</x:v>
      </x:c>
      <x:c r="B7" s="39" t="str">
        <x:v>Use the checklist to record objective evidence and a conclusion for each applicable criterion.</x:v>
      </x:c>
    </x:row>
    <x:row r="8">
      <x:c r="A8" s="60" t="n">
        <x:v>3</x:v>
      </x:c>
      <x:c r="B8" s="39" t="str">
        <x:v>Audit implementation and effectiveness, not only the existence of policies or templates.</x:v>
      </x:c>
    </x:row>
    <x:row r="9">
      <x:c r="A9" s="60" t="n">
        <x:v>4</x:v>
      </x:c>
      <x:c r="B9" s="39" t="str">
        <x:v>Use Findings Tracker for nonconformities, observations and improvement opportunities; the first five rows are Example Data only.</x:v>
      </x:c>
    </x:row>
    <x:row r="10">
      <x:c r="A10" s="61" t="n">
        <x:v>5</x:v>
      </x:c>
      <x:c r="B10" s="41" t="str">
        <x:v>Dashboard KPI cards use Actual Data only, while the chart displays Illustrative Data until real findings are entered.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56001:2024 — Innovation management system — Requirements</x:v>
      </x:c>
      <x:c r="B16" s="120" t="str">
        <x:v>https://www.iso.org/standard/79278.html</x:v>
      </x:c>
    </x:row>
    <x:row r="17">
      <x:c r="A17" s="119" t="str">
        <x:v>ISO 56000:2025 — Innovation management — Fundamentals and vocabulary</x:v>
      </x:c>
      <x:c r="B17" s="120" t="str">
        <x:v>https://www.iso.org/standard/84436.html</x:v>
      </x:c>
    </x:row>
    <x:row r="18">
      <x:c r="A18" s="119" t="str">
        <x:v>ISO 56007:2023 — Tools and methods for managing opportunities and ideas — Guidance</x:v>
      </x:c>
      <x:c r="B18" s="120" t="str">
        <x:v>https://www.iso.org/standard/75068.html</x:v>
      </x:c>
    </x:row>
    <x:row r="19">
      <x:c r="A19" s="119" t="str">
        <x:v>ISO 56008:2024 — Tools and methods for innovation operation measurements — Guidance</x:v>
      </x:c>
      <x:c r="B19" s="120" t="str">
        <x:v>https://www.iso.org/standard/78485.html</x:v>
      </x:c>
    </x:row>
    <x:row r="20">
      <x:c r="A20" s="121" t="str">
        <x:v>ISO 19011:2026 — Guidelines for auditing management systems</x:v>
      </x:c>
      <x:c r="B20" s="122" t="str">
        <x:v>https://www.iso.org/standard/19011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  <x:c r="I1" s="139"/>
      <x:c r="J1" s="139"/>
    </x:row>
    <x:row r="3">
      <x:c r="A3" s="148" t="str">
        <x:v>Data Type</x:v>
      </x:c>
      <x:c r="B3" s="148" t="str">
        <x:v>Priority</x:v>
      </x:c>
      <x:c r="C3" s="148" t="str">
        <x:v>Action Status</x:v>
      </x:c>
      <x:c r="D3" s="148" t="str">
        <x:v>Assessment Status</x:v>
      </x:c>
      <x:c r="E3" s="148" t="str">
        <x:v>Audit Result</x:v>
      </x:c>
      <x:c r="F3" s="148" t="str">
        <x:v>Risk / Impact</x:v>
      </x:c>
      <x:c r="G3" s="148" t="str">
        <x:v>Decision</x:v>
      </x:c>
      <x:c r="H3" s="148" t="str">
        <x:v>Innovation Horizon</x:v>
      </x:c>
      <x:c r="I3" s="148" t="str">
        <x:v>Innovation Process</x:v>
      </x:c>
      <x:c r="J3" s="148" t="str">
        <x:v>Clause Area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Conforming</x:v>
      </x:c>
      <x:c r="F4" s="158" t="str">
        <x:v>Critical</x:v>
      </x:c>
      <x:c r="G4" s="158" t="str">
        <x:v>Go</x:v>
      </x:c>
      <x:c r="H4" s="158" t="str">
        <x:v>Core / Incremental</x:v>
      </x:c>
      <x:c r="I4" s="158" t="str">
        <x:v>Identify Opportunities</x:v>
      </x:c>
      <x:c r="J4" s="158" t="str">
        <x:v>Context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Minor NC</x:v>
      </x:c>
      <x:c r="F5" s="158" t="str">
        <x:v>High</x:v>
      </x:c>
      <x:c r="G5" s="158" t="str">
        <x:v>Conditional Go</x:v>
      </x:c>
      <x:c r="H5" s="158" t="str">
        <x:v>Adjacent</x:v>
      </x:c>
      <x:c r="I5" s="158" t="str">
        <x:v>Create Concepts</x:v>
      </x:c>
      <x:c r="J5" s="158" t="str">
        <x:v>Leadership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Major NC</x:v>
      </x:c>
      <x:c r="F6" s="158" t="str">
        <x:v>Medium</x:v>
      </x:c>
      <x:c r="G6" s="158" t="str">
        <x:v>Hold</x:v>
      </x:c>
      <x:c r="H6" s="159" t="str">
        <x:v>Transformational / Radical</x:v>
      </x:c>
      <x:c r="I6" s="158" t="str">
        <x:v>Validate Concepts</x:v>
      </x:c>
      <x:c r="J6" s="158" t="str">
        <x:v>Planning</x:v>
      </x:c>
    </x:row>
    <x:row r="7">
      <x:c r="C7" s="158" t="str">
        <x:v>In Progress</x:v>
      </x:c>
      <x:c r="D7" s="158" t="str">
        <x:v>Not Implemented</x:v>
      </x:c>
      <x:c r="E7" s="158" t="str">
        <x:v>Opportunity</x:v>
      </x:c>
      <x:c r="F7" s="159" t="str">
        <x:v>Low</x:v>
      </x:c>
      <x:c r="G7" s="158" t="str">
        <x:v>Stop</x:v>
      </x:c>
      <x:c r="I7" s="158" t="str">
        <x:v>Develop Solutions</x:v>
      </x:c>
      <x:c r="J7" s="158" t="str">
        <x:v>Support</x:v>
      </x:c>
    </x:row>
    <x:row r="8">
      <x:c r="C8" s="158" t="str">
        <x:v>Blocked</x:v>
      </x:c>
      <x:c r="D8" s="159" t="str">
        <x:v>N/A</x:v>
      </x:c>
      <x:c r="E8" s="158" t="str">
        <x:v>Observation</x:v>
      </x:c>
      <x:c r="G8" s="159" t="str">
        <x:v>N/A</x:v>
      </x:c>
      <x:c r="I8" s="159" t="str">
        <x:v>Deploy Solutions</x:v>
      </x:c>
      <x:c r="J8" s="158" t="str">
        <x:v>Operation</x:v>
      </x:c>
    </x:row>
    <x:row r="9">
      <x:c r="C9" s="158" t="str">
        <x:v>Completed</x:v>
      </x:c>
      <x:c r="E9" s="159" t="str">
        <x:v>N/A</x:v>
      </x:c>
      <x:c r="J9" s="158" t="str">
        <x:v>Performance Evaluation</x:v>
      </x:c>
    </x:row>
    <x:row r="10">
      <x:c r="C10" s="159" t="str">
        <x:v>Closed</x:v>
      </x:c>
      <x:c r="J10" s="159" t="str">
        <x:v>Improvement</x:v>
      </x:c>
    </x:row>
    <x:row r="18">
      <x:c r="A18" s="23" t="str">
        <x:v>Official references used in this toolkit</x:v>
      </x:c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119" t="str">
        <x:v>ISO 56001:2024 — Innovation management system — Requirements</x:v>
      </x:c>
      <x:c r="B19" s="120" t="str">
        <x:v>https://www.iso.org/standard/79278.html</x:v>
      </x:c>
    </x:row>
    <x:row r="20">
      <x:c r="A20" s="119" t="str">
        <x:v>ISO 56000:2025 — Innovation management — Fundamentals and vocabulary</x:v>
      </x:c>
      <x:c r="B20" s="120" t="str">
        <x:v>https://www.iso.org/standard/84436.html</x:v>
      </x:c>
    </x:row>
    <x:row r="21">
      <x:c r="A21" s="119" t="str">
        <x:v>ISO 56007:2023 — Tools and methods for managing opportunities and ideas — Guidance</x:v>
      </x:c>
      <x:c r="B21" s="120" t="str">
        <x:v>https://www.iso.org/standard/75068.html</x:v>
      </x:c>
    </x:row>
    <x:row r="22">
      <x:c r="A22" s="119" t="str">
        <x:v>ISO 56008:2024 — Tools and methods for innovation operation measurements — Guidance</x:v>
      </x:c>
      <x:c r="B22" s="120" t="str">
        <x:v>https://www.iso.org/standard/78485.html</x:v>
      </x:c>
    </x:row>
    <x:row r="23">
      <x:c r="A23" s="121" t="str">
        <x:v>ISO 19011:2026 — Guidelines for auditing management systems</x:v>
      </x:c>
      <x:c r="B23" s="122" t="str">
        <x:v>https://www.iso.org/standard/19011</x:v>
      </x:c>
    </x:row>
  </x:sheetData>
  <x:mergeCells>
    <x:mergeCell ref="A1:J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22" hidden="0" customWidth="1"/>
    <x:col min="4" max="4" width="27" hidden="0" customWidth="1"/>
    <x:col min="5" max="5" width="47" hidden="0" customWidth="1"/>
    <x:col min="6" max="6" width="38" hidden="0" customWidth="1"/>
    <x:col min="7" max="7" width="14" hidden="0" customWidth="1"/>
    <x:col min="8" max="8" width="40" hidden="0" customWidth="1"/>
    <x:col min="9" max="9" width="12" hidden="0" customWidth="1"/>
    <x:col min="10" max="10" width="12" hidden="0" customWidth="1"/>
    <x:col min="11" max="11" width="18" hidden="0" customWidth="1"/>
    <x:col min="12" max="12" width="22" hidden="0" customWidth="1"/>
    <x:col min="13" max="13" width="13" hidden="0" customWidth="1"/>
    <x:col min="14" max="14" width="14" hidden="0" customWidth="1"/>
  </x:cols>
  <x:sheetData>
    <x:row r="1" ht="34" customHeight="1">
      <x:c r="A1" s="169" t="str">
        <x:v>Internal Innovation Audit Checklist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27" t="str">
        <x:v>Document Code</x:v>
      </x:c>
      <x:c r="B3" s="192" t="str">
        <x:v>INMS-CHK-002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Checklist questions are audit criteria, not pre-determined findings. Record a finding only when objective evidence demonstrates a gap against a requirement or approved internal control.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8"/>
    </x:row>
    <x:row r="10">
      <x:c r="A10" s="277" t="str">
        <x:v>Item ID</x:v>
      </x:c>
      <x:c r="B10" s="278" t="str">
        <x:v>Clause</x:v>
      </x:c>
      <x:c r="C10" s="278" t="str">
        <x:v>Audit Area</x:v>
      </x:c>
      <x:c r="D10" s="278" t="str">
        <x:v>Audit Topic</x:v>
      </x:c>
      <x:c r="E10" s="278" t="str">
        <x:v>Audit Question</x:v>
      </x:c>
      <x:c r="F10" s="278" t="str">
        <x:v>Expected Evidence / Records</x:v>
      </x:c>
      <x:c r="G10" s="278" t="str">
        <x:v>Result</x:v>
      </x:c>
      <x:c r="H10" s="278" t="str">
        <x:v>Objective Evidence / Notes</x:v>
      </x:c>
      <x:c r="I10" s="278" t="str">
        <x:v>Finding ID</x:v>
      </x:c>
      <x:c r="J10" s="278" t="str">
        <x:v>Risk / Impact</x:v>
      </x:c>
      <x:c r="K10" s="278" t="str">
        <x:v>Auditor</x:v>
      </x:c>
      <x:c r="L10" s="278" t="str">
        <x:v>Process Owner</x:v>
      </x:c>
      <x:c r="M10" s="278" t="str">
        <x:v>Due Date</x:v>
      </x:c>
      <x:c r="N10" s="279" t="str">
        <x:v>Status</x:v>
      </x:c>
    </x:row>
    <x:row r="11">
      <x:c r="A11" s="119" t="str">
        <x:v>AUD-001</x:v>
      </x:c>
      <x:c r="B11" s="294" t="str">
        <x:v>4.1</x:v>
      </x:c>
      <x:c r="C11" s="294" t="str">
        <x:v>Context</x:v>
      </x:c>
      <x:c r="D11" s="294" t="str">
        <x:v>Context review</x:v>
      </x:c>
      <x:c r="E11" s="294" t="str">
        <x:v>Are relevant external/internal issues systematically reviewed for their implications on innovation capability and intended outcomes?</x:v>
      </x:c>
      <x:c r="F11" s="294" t="str">
        <x:v>Context review, strategic intelligence, trend analysis</x:v>
      </x:c>
      <x:c r="G11" s="294" t="str"/>
      <x:c r="H11" s="294" t="str"/>
      <x:c r="I11" s="294" t="str"/>
      <x:c r="J11" s="294" t="str"/>
      <x:c r="K11" s="294" t="str"/>
      <x:c r="L11" s="294" t="str"/>
      <x:c r="M11" s="300" t="str"/>
      <x:c r="N11" s="120" t="str"/>
    </x:row>
    <x:row r="12">
      <x:c r="A12" s="119" t="str">
        <x:v>AUD-002</x:v>
      </x:c>
      <x:c r="B12" s="294" t="str">
        <x:v>4.2</x:v>
      </x:c>
      <x:c r="C12" s="294" t="str">
        <x:v>Context</x:v>
      </x:c>
      <x:c r="D12" s="294" t="str">
        <x:v>Interested parties</x:v>
      </x:c>
      <x:c r="E12" s="294" t="str">
        <x:v>Are stakeholder needs and expectations relevant to innovation identified, updated and used in decisions?</x:v>
      </x:c>
      <x:c r="F12" s="294" t="str">
        <x:v>Stakeholder map, engagement evidence, review records</x:v>
      </x:c>
      <x:c r="G12" s="294" t="str"/>
      <x:c r="H12" s="294" t="str"/>
      <x:c r="I12" s="294" t="str"/>
      <x:c r="J12" s="294" t="str"/>
      <x:c r="K12" s="294" t="str"/>
      <x:c r="L12" s="294" t="str"/>
      <x:c r="M12" s="300" t="str"/>
      <x:c r="N12" s="120" t="str"/>
    </x:row>
    <x:row r="13">
      <x:c r="A13" s="119" t="str">
        <x:v>AUD-003</x:v>
      </x:c>
      <x:c r="B13" s="294" t="str">
        <x:v>4.3.1</x:v>
      </x:c>
      <x:c r="C13" s="294" t="str">
        <x:v>Context</x:v>
      </x:c>
      <x:c r="D13" s="294" t="str">
        <x:v>Innovation intent</x:v>
      </x:c>
      <x:c r="E13" s="294" t="str">
        <x:v>Is innovation intent current, understood and used to guide strategy, portfolios and initiatives?</x:v>
      </x:c>
      <x:c r="F13" s="294" t="str">
        <x:v>Innovation intent, portfolio criteria, leadership communications</x:v>
      </x:c>
      <x:c r="G13" s="294" t="str"/>
      <x:c r="H13" s="294" t="str"/>
      <x:c r="I13" s="294" t="str"/>
      <x:c r="J13" s="294" t="str"/>
      <x:c r="K13" s="294" t="str"/>
      <x:c r="L13" s="294" t="str"/>
      <x:c r="M13" s="300" t="str"/>
      <x:c r="N13" s="120" t="str"/>
    </x:row>
    <x:row r="14">
      <x:c r="A14" s="119" t="str">
        <x:v>AUD-004</x:v>
      </x:c>
      <x:c r="B14" s="294" t="str">
        <x:v>4.3.2</x:v>
      </x:c>
      <x:c r="C14" s="294" t="str">
        <x:v>Context</x:v>
      </x:c>
      <x:c r="D14" s="294" t="str">
        <x:v>System scope</x:v>
      </x:c>
      <x:c r="E14" s="294" t="str">
        <x:v>Is the innovation management system scope controlled and consistent with actual activities and interfaces?</x:v>
      </x:c>
      <x:c r="F14" s="294" t="str">
        <x:v>Scope statement, organization/process map</x:v>
      </x:c>
      <x:c r="G14" s="294" t="str"/>
      <x:c r="H14" s="294" t="str"/>
      <x:c r="I14" s="294" t="str"/>
      <x:c r="J14" s="294" t="str"/>
      <x:c r="K14" s="294" t="str"/>
      <x:c r="L14" s="294" t="str"/>
      <x:c r="M14" s="300" t="str"/>
      <x:c r="N14" s="120" t="str"/>
    </x:row>
    <x:row r="15">
      <x:c r="A15" s="119" t="str">
        <x:v>AUD-005</x:v>
      </x:c>
      <x:c r="B15" s="294" t="str">
        <x:v>4.4</x:v>
      </x:c>
      <x:c r="C15" s="294" t="str">
        <x:v>Context</x:v>
      </x:c>
      <x:c r="D15" s="294" t="str">
        <x:v>System processes</x:v>
      </x:c>
      <x:c r="E15" s="294" t="str">
        <x:v>Are innovation management processes and interactions established and operating as intended?</x:v>
      </x:c>
      <x:c r="F15" s="294" t="str">
        <x:v>Process map, roles, records, governance calendar</x:v>
      </x:c>
      <x:c r="G15" s="294" t="str"/>
      <x:c r="H15" s="294" t="str"/>
      <x:c r="I15" s="294" t="str"/>
      <x:c r="J15" s="294" t="str"/>
      <x:c r="K15" s="294" t="str"/>
      <x:c r="L15" s="294" t="str"/>
      <x:c r="M15" s="300" t="str"/>
      <x:c r="N15" s="120" t="str"/>
    </x:row>
    <x:row r="16">
      <x:c r="A16" s="119" t="str">
        <x:v>AUD-006</x:v>
      </x:c>
      <x:c r="B16" s="294" t="str">
        <x:v>5.1</x:v>
      </x:c>
      <x:c r="C16" s="294" t="str">
        <x:v>Leadership</x:v>
      </x:c>
      <x:c r="D16" s="294" t="str">
        <x:v>Leadership &amp; commitment</x:v>
      </x:c>
      <x:c r="E16" s="294" t="str">
        <x:v>Does top management actively support, integrate and review innovation management?</x:v>
      </x:c>
      <x:c r="F16" s="294" t="str">
        <x:v>Leadership decisions, resource approvals, review records</x:v>
      </x:c>
      <x:c r="G16" s="294" t="str"/>
      <x:c r="H16" s="294" t="str"/>
      <x:c r="I16" s="294" t="str"/>
      <x:c r="J16" s="294" t="str"/>
      <x:c r="K16" s="294" t="str"/>
      <x:c r="L16" s="294" t="str"/>
      <x:c r="M16" s="300" t="str"/>
      <x:c r="N16" s="120" t="str"/>
    </x:row>
    <x:row r="17">
      <x:c r="A17" s="119" t="str">
        <x:v>AUD-007</x:v>
      </x:c>
      <x:c r="B17" s="294" t="str">
        <x:v>5.1.2</x:v>
      </x:c>
      <x:c r="C17" s="294" t="str">
        <x:v>Leadership</x:v>
      </x:c>
      <x:c r="D17" s="294" t="str">
        <x:v>Value realization</x:v>
      </x:c>
      <x:c r="E17" s="294" t="str">
        <x:v>Do governance decisions focus on evidence of expected and realized value rather than activity volume alone?</x:v>
      </x:c>
      <x:c r="F17" s="294" t="str">
        <x:v>Business/value hypotheses, portfolio decisions, outcome measures</x:v>
      </x:c>
      <x:c r="G17" s="294" t="str"/>
      <x:c r="H17" s="294" t="str"/>
      <x:c r="I17" s="294" t="str"/>
      <x:c r="J17" s="294" t="str"/>
      <x:c r="K17" s="294" t="str"/>
      <x:c r="L17" s="294" t="str"/>
      <x:c r="M17" s="300" t="str"/>
      <x:c r="N17" s="120" t="str"/>
    </x:row>
    <x:row r="18">
      <x:c r="A18" s="119" t="str">
        <x:v>AUD-008</x:v>
      </x:c>
      <x:c r="B18" s="294" t="str">
        <x:v>5.1.3</x:v>
      </x:c>
      <x:c r="C18" s="294" t="str">
        <x:v>Leadership</x:v>
      </x:c>
      <x:c r="D18" s="294" t="str">
        <x:v>Change management</x:v>
      </x:c>
      <x:c r="E18" s="294" t="str">
        <x:v>Are organizational changes created by innovation anticipated and managed?</x:v>
      </x:c>
      <x:c r="F18" s="294" t="str">
        <x:v>Change plans, adoption evidence, transition decisions</x:v>
      </x:c>
      <x:c r="G18" s="294" t="str"/>
      <x:c r="H18" s="294" t="str"/>
      <x:c r="I18" s="294" t="str"/>
      <x:c r="J18" s="294" t="str"/>
      <x:c r="K18" s="294" t="str"/>
      <x:c r="L18" s="294" t="str"/>
      <x:c r="M18" s="300" t="str"/>
      <x:c r="N18" s="120" t="str"/>
    </x:row>
    <x:row r="19">
      <x:c r="A19" s="119" t="str">
        <x:v>AUD-009</x:v>
      </x:c>
      <x:c r="B19" s="294" t="str">
        <x:v>5.2</x:v>
      </x:c>
      <x:c r="C19" s="294" t="str">
        <x:v>Leadership</x:v>
      </x:c>
      <x:c r="D19" s="294" t="str">
        <x:v>Innovation policy</x:v>
      </x:c>
      <x:c r="E19" s="294" t="str">
        <x:v>Is the policy appropriate, current, communicated and reflected in system controls?</x:v>
      </x:c>
      <x:c r="F19" s="294" t="str">
        <x:v>Approved policy, communication and awareness records</x:v>
      </x:c>
      <x:c r="G19" s="294" t="str"/>
      <x:c r="H19" s="294" t="str"/>
      <x:c r="I19" s="294" t="str"/>
      <x:c r="J19" s="294" t="str"/>
      <x:c r="K19" s="294" t="str"/>
      <x:c r="L19" s="294" t="str"/>
      <x:c r="M19" s="300" t="str"/>
      <x:c r="N19" s="120" t="str"/>
    </x:row>
    <x:row r="20">
      <x:c r="A20" s="119" t="str">
        <x:v>AUD-010</x:v>
      </x:c>
      <x:c r="B20" s="294" t="str">
        <x:v>5.3</x:v>
      </x:c>
      <x:c r="C20" s="294" t="str">
        <x:v>Leadership</x:v>
      </x:c>
      <x:c r="D20" s="294" t="str">
        <x:v>Innovation strategy</x:v>
      </x:c>
      <x:c r="E20" s="294" t="str">
        <x:v>Is strategy aligned to innovation intent and translated into portfolios, objectives and resource decisions?</x:v>
      </x:c>
      <x:c r="F20" s="294" t="str">
        <x:v>Strategy, objectives, portfolio review evidence</x:v>
      </x:c>
      <x:c r="G20" s="294" t="str"/>
      <x:c r="H20" s="294" t="str"/>
      <x:c r="I20" s="294" t="str"/>
      <x:c r="J20" s="294" t="str"/>
      <x:c r="K20" s="294" t="str"/>
      <x:c r="L20" s="294" t="str"/>
      <x:c r="M20" s="300" t="str"/>
      <x:c r="N20" s="120" t="str"/>
    </x:row>
    <x:row r="21">
      <x:c r="A21" s="119" t="str">
        <x:v>AUD-011</x:v>
      </x:c>
      <x:c r="B21" s="294" t="str">
        <x:v>5.4</x:v>
      </x:c>
      <x:c r="C21" s="294" t="str">
        <x:v>Leadership</x:v>
      </x:c>
      <x:c r="D21" s="294" t="str">
        <x:v>Culture</x:v>
      </x:c>
      <x:c r="E21" s="294" t="str">
        <x:v>Do leadership behaviors and management practices support experimentation, learning, collaboration and responsible risk-taking?</x:v>
      </x:c>
      <x:c r="F21" s="294" t="str">
        <x:v>Culture assessments, team interviews, recognition/decision practices</x:v>
      </x:c>
      <x:c r="G21" s="294" t="str"/>
      <x:c r="H21" s="294" t="str"/>
      <x:c r="I21" s="294" t="str"/>
      <x:c r="J21" s="294" t="str"/>
      <x:c r="K21" s="294" t="str"/>
      <x:c r="L21" s="294" t="str"/>
      <x:c r="M21" s="300" t="str"/>
      <x:c r="N21" s="120" t="str"/>
    </x:row>
    <x:row r="22">
      <x:c r="A22" s="119" t="str">
        <x:v>AUD-012</x:v>
      </x:c>
      <x:c r="B22" s="294" t="str">
        <x:v>5.5</x:v>
      </x:c>
      <x:c r="C22" s="294" t="str">
        <x:v>Leadership</x:v>
      </x:c>
      <x:c r="D22" s="294" t="str">
        <x:v>Roles &amp; authorities</x:v>
      </x:c>
      <x:c r="E22" s="294" t="str">
        <x:v>Are governance, portfolio, initiative and process responsibilities clear and exercised?</x:v>
      </x:c>
      <x:c r="F22" s="294" t="str">
        <x:v>RACI, role descriptions, meeting decisions</x:v>
      </x:c>
      <x:c r="G22" s="294" t="str"/>
      <x:c r="H22" s="294" t="str"/>
      <x:c r="I22" s="294" t="str"/>
      <x:c r="J22" s="294" t="str"/>
      <x:c r="K22" s="294" t="str"/>
      <x:c r="L22" s="294" t="str"/>
      <x:c r="M22" s="300" t="str"/>
      <x:c r="N22" s="120" t="str"/>
    </x:row>
    <x:row r="23">
      <x:c r="A23" s="119" t="str">
        <x:v>AUD-013</x:v>
      </x:c>
      <x:c r="B23" s="294" t="str">
        <x:v>6.1</x:v>
      </x:c>
      <x:c r="C23" s="294" t="str">
        <x:v>Planning</x:v>
      </x:c>
      <x:c r="D23" s="294" t="str">
        <x:v>Risks &amp; opportunities</x:v>
      </x:c>
      <x:c r="E23" s="294" t="str">
        <x:v>Are system-level risks/opportunities identified, acted on and reviewed for effectiveness?</x:v>
      </x:c>
      <x:c r="F23" s="294" t="str">
        <x:v>Risk/opportunity register, actions, reviews</x:v>
      </x:c>
      <x:c r="G23" s="294" t="str"/>
      <x:c r="H23" s="294" t="str"/>
      <x:c r="I23" s="294" t="str"/>
      <x:c r="J23" s="294" t="str"/>
      <x:c r="K23" s="294" t="str"/>
      <x:c r="L23" s="294" t="str"/>
      <x:c r="M23" s="300" t="str"/>
      <x:c r="N23" s="120" t="str"/>
    </x:row>
    <x:row r="24">
      <x:c r="A24" s="119" t="str">
        <x:v>AUD-014</x:v>
      </x:c>
      <x:c r="B24" s="294" t="str">
        <x:v>6.2</x:v>
      </x:c>
      <x:c r="C24" s="294" t="str">
        <x:v>Planning</x:v>
      </x:c>
      <x:c r="D24" s="294" t="str">
        <x:v>Objectives</x:v>
      </x:c>
      <x:c r="E24" s="294" t="str">
        <x:v>Are innovation objectives measurable/assessable, owned and supported by implementation plans?</x:v>
      </x:c>
      <x:c r="F24" s="294" t="str">
        <x:v>Objectives, indicators, action plans</x:v>
      </x:c>
      <x:c r="G24" s="294" t="str"/>
      <x:c r="H24" s="294" t="str"/>
      <x:c r="I24" s="294" t="str"/>
      <x:c r="J24" s="294" t="str"/>
      <x:c r="K24" s="294" t="str"/>
      <x:c r="L24" s="294" t="str"/>
      <x:c r="M24" s="300" t="str"/>
      <x:c r="N24" s="120" t="str"/>
    </x:row>
    <x:row r="25">
      <x:c r="A25" s="119" t="str">
        <x:v>AUD-015</x:v>
      </x:c>
      <x:c r="B25" s="294" t="str">
        <x:v>6.3</x:v>
      </x:c>
      <x:c r="C25" s="294" t="str">
        <x:v>Planning</x:v>
      </x:c>
      <x:c r="D25" s="294" t="str">
        <x:v>Changes</x:v>
      </x:c>
      <x:c r="E25" s="294" t="str">
        <x:v>Are changes to the innovation management system planned and controlled?</x:v>
      </x:c>
      <x:c r="F25" s="294" t="str">
        <x:v>Change records, impact assessments, approvals</x:v>
      </x:c>
      <x:c r="G25" s="294" t="str"/>
      <x:c r="H25" s="294" t="str"/>
      <x:c r="I25" s="294" t="str"/>
      <x:c r="J25" s="294" t="str"/>
      <x:c r="K25" s="294" t="str"/>
      <x:c r="L25" s="294" t="str"/>
      <x:c r="M25" s="300" t="str"/>
      <x:c r="N25" s="120" t="str"/>
    </x:row>
    <x:row r="26">
      <x:c r="A26" s="119" t="str">
        <x:v>AUD-016</x:v>
      </x:c>
      <x:c r="B26" s="294" t="str">
        <x:v>6.4</x:v>
      </x:c>
      <x:c r="C26" s="294" t="str">
        <x:v>Planning</x:v>
      </x:c>
      <x:c r="D26" s="294" t="str">
        <x:v>Portfolio governance</x:v>
      </x:c>
      <x:c r="E26" s="294" t="str">
        <x:v>Is the innovation portfolio aligned, balanced and actively governed?</x:v>
      </x:c>
      <x:c r="F26" s="294" t="str">
        <x:v>Portfolio map, review packs, decisions, resource allocation</x:v>
      </x:c>
      <x:c r="G26" s="294" t="str"/>
      <x:c r="H26" s="294" t="str"/>
      <x:c r="I26" s="294" t="str"/>
      <x:c r="J26" s="294" t="str"/>
      <x:c r="K26" s="294" t="str"/>
      <x:c r="L26" s="294" t="str"/>
      <x:c r="M26" s="300" t="str"/>
      <x:c r="N26" s="120" t="str"/>
    </x:row>
    <x:row r="27">
      <x:c r="A27" s="119" t="str">
        <x:v>AUD-017</x:v>
      </x:c>
      <x:c r="B27" s="294" t="str">
        <x:v>6.4</x:v>
      </x:c>
      <x:c r="C27" s="294" t="str">
        <x:v>Planning</x:v>
      </x:c>
      <x:c r="D27" s="294" t="str">
        <x:v>Portfolio decisions</x:v>
      </x:c>
      <x:c r="E27" s="294" t="str">
        <x:v>Are initiative entry, continuation, hold, pivot and stop decisions based on defined evidence and criteria?</x:v>
      </x:c>
      <x:c r="F27" s="294" t="str">
        <x:v>Decision logs, gate reviews, portfolio criteria</x:v>
      </x:c>
      <x:c r="G27" s="294" t="str"/>
      <x:c r="H27" s="294" t="str"/>
      <x:c r="I27" s="294" t="str"/>
      <x:c r="J27" s="294" t="str"/>
      <x:c r="K27" s="294" t="str"/>
      <x:c r="L27" s="294" t="str"/>
      <x:c r="M27" s="300" t="str"/>
      <x:c r="N27" s="120" t="str"/>
    </x:row>
    <x:row r="28">
      <x:c r="A28" s="119" t="str">
        <x:v>AUD-018</x:v>
      </x:c>
      <x:c r="B28" s="294" t="str">
        <x:v>6.5</x:v>
      </x:c>
      <x:c r="C28" s="294" t="str">
        <x:v>Planning</x:v>
      </x:c>
      <x:c r="D28" s="294" t="str">
        <x:v>Organizational structures</x:v>
      </x:c>
      <x:c r="E28" s="294" t="str">
        <x:v>Do structures enable cross-functional innovation and timely decisions?</x:v>
      </x:c>
      <x:c r="F28" s="294" t="str">
        <x:v>Innovation councils, networks, team structures</x:v>
      </x:c>
      <x:c r="G28" s="294" t="str"/>
      <x:c r="H28" s="294" t="str"/>
      <x:c r="I28" s="294" t="str"/>
      <x:c r="J28" s="294" t="str"/>
      <x:c r="K28" s="294" t="str"/>
      <x:c r="L28" s="294" t="str"/>
      <x:c r="M28" s="300" t="str"/>
      <x:c r="N28" s="120" t="str"/>
    </x:row>
    <x:row r="29">
      <x:c r="A29" s="119" t="str">
        <x:v>AUD-019</x:v>
      </x:c>
      <x:c r="B29" s="294" t="str">
        <x:v>6.6</x:v>
      </x:c>
      <x:c r="C29" s="294" t="str">
        <x:v>Planning</x:v>
      </x:c>
      <x:c r="D29" s="294" t="str">
        <x:v>Collaboration</x:v>
      </x:c>
      <x:c r="E29" s="294" t="str">
        <x:v>Are collaboration objectives, roles, confidentiality, IP, governance and partner risks controlled?</x:v>
      </x:c>
      <x:c r="F29" s="294" t="str">
        <x:v>Agreements, partner selection, governance records</x:v>
      </x:c>
      <x:c r="G29" s="294" t="str"/>
      <x:c r="H29" s="294" t="str"/>
      <x:c r="I29" s="294" t="str"/>
      <x:c r="J29" s="294" t="str"/>
      <x:c r="K29" s="294" t="str"/>
      <x:c r="L29" s="294" t="str"/>
      <x:c r="M29" s="300" t="str"/>
      <x:c r="N29" s="120" t="str"/>
    </x:row>
    <x:row r="30">
      <x:c r="A30" s="119" t="str">
        <x:v>AUD-020</x:v>
      </x:c>
      <x:c r="B30" s="294" t="str">
        <x:v>7.1.2-7.1.5</x:v>
      </x:c>
      <x:c r="C30" s="294" t="str">
        <x:v>Support</x:v>
      </x:c>
      <x:c r="D30" s="294" t="str">
        <x:v>People / time / finance / infrastructure</x:v>
      </x:c>
      <x:c r="E30" s="294" t="str">
        <x:v>Are sufficient resources available and allocated in a way appropriate to uncertainty and innovation priorities?</x:v>
      </x:c>
      <x:c r="F30" s="294" t="str">
        <x:v>Resource plans, budgets, team capacity, infrastructure access</x:v>
      </x:c>
      <x:c r="G30" s="294" t="str"/>
      <x:c r="H30" s="294" t="str"/>
      <x:c r="I30" s="294" t="str"/>
      <x:c r="J30" s="294" t="str"/>
      <x:c r="K30" s="294" t="str"/>
      <x:c r="L30" s="294" t="str"/>
      <x:c r="M30" s="300" t="str"/>
      <x:c r="N30" s="120" t="str"/>
    </x:row>
    <x:row r="31">
      <x:c r="A31" s="119" t="str">
        <x:v>AUD-021</x:v>
      </x:c>
      <x:c r="B31" s="294" t="str">
        <x:v>7.1.6</x:v>
      </x:c>
      <x:c r="C31" s="294" t="str">
        <x:v>Support</x:v>
      </x:c>
      <x:c r="D31" s="294" t="str">
        <x:v>Knowledge</x:v>
      </x:c>
      <x:c r="E31" s="294" t="str">
        <x:v>Are critical knowledge needs, sharing, learning and retention managed across initiatives?</x:v>
      </x:c>
      <x:c r="F31" s="294" t="str">
        <x:v>Knowledge repositories, lessons learned, community records</x:v>
      </x:c>
      <x:c r="G31" s="294" t="str"/>
      <x:c r="H31" s="294" t="str"/>
      <x:c r="I31" s="294" t="str"/>
      <x:c r="J31" s="294" t="str"/>
      <x:c r="K31" s="294" t="str"/>
      <x:c r="L31" s="294" t="str"/>
      <x:c r="M31" s="300" t="str"/>
      <x:c r="N31" s="120" t="str"/>
    </x:row>
    <x:row r="32">
      <x:c r="A32" s="119" t="str">
        <x:v>AUD-022</x:v>
      </x:c>
      <x:c r="B32" s="294" t="str">
        <x:v>7.1.7</x:v>
      </x:c>
      <x:c r="C32" s="294" t="str">
        <x:v>Support</x:v>
      </x:c>
      <x:c r="D32" s="294" t="str">
        <x:v>Intellectual property</x:v>
      </x:c>
      <x:c r="E32" s="294" t="str">
        <x:v>Are IP ownership, confidentiality, protection and exploitation considerations addressed at appropriate points?</x:v>
      </x:c>
      <x:c r="F32" s="294" t="str">
        <x:v>IP reviews, agreements, decision records</x:v>
      </x:c>
      <x:c r="G32" s="294" t="str"/>
      <x:c r="H32" s="294" t="str"/>
      <x:c r="I32" s="294" t="str"/>
      <x:c r="J32" s="294" t="str"/>
      <x:c r="K32" s="294" t="str"/>
      <x:c r="L32" s="294" t="str"/>
      <x:c r="M32" s="300" t="str"/>
      <x:c r="N32" s="120" t="str"/>
    </x:row>
    <x:row r="33">
      <x:c r="A33" s="119" t="str">
        <x:v>AUD-023</x:v>
      </x:c>
      <x:c r="B33" s="294" t="str">
        <x:v>7.1.8</x:v>
      </x:c>
      <x:c r="C33" s="294" t="str">
        <x:v>Support</x:v>
      </x:c>
      <x:c r="D33" s="294" t="str">
        <x:v>Tools &amp; methods</x:v>
      </x:c>
      <x:c r="E33" s="294" t="str">
        <x:v>Are tools and methods selected and used appropriately rather than as mandatory one-size-fits-all templates?</x:v>
      </x:c>
      <x:c r="F33" s="294" t="str">
        <x:v>Methods catalogue, team records, training</x:v>
      </x:c>
      <x:c r="G33" s="294" t="str"/>
      <x:c r="H33" s="294" t="str"/>
      <x:c r="I33" s="294" t="str"/>
      <x:c r="J33" s="294" t="str"/>
      <x:c r="K33" s="294" t="str"/>
      <x:c r="L33" s="294" t="str"/>
      <x:c r="M33" s="300" t="str"/>
      <x:c r="N33" s="120" t="str"/>
    </x:row>
    <x:row r="34">
      <x:c r="A34" s="119" t="str">
        <x:v>AUD-024</x:v>
      </x:c>
      <x:c r="B34" s="294" t="str">
        <x:v>7.2</x:v>
      </x:c>
      <x:c r="C34" s="294" t="str">
        <x:v>Support</x:v>
      </x:c>
      <x:c r="D34" s="294" t="str">
        <x:v>Competence</x:v>
      </x:c>
      <x:c r="E34" s="294" t="str">
        <x:v>Are competence needs identified and are teams/leaders competent for assigned innovation responsibilities?</x:v>
      </x:c>
      <x:c r="F34" s="294" t="str">
        <x:v>Competence matrix, training, assessments</x:v>
      </x:c>
      <x:c r="G34" s="294" t="str"/>
      <x:c r="H34" s="294" t="str"/>
      <x:c r="I34" s="294" t="str"/>
      <x:c r="J34" s="294" t="str"/>
      <x:c r="K34" s="294" t="str"/>
      <x:c r="L34" s="294" t="str"/>
      <x:c r="M34" s="300" t="str"/>
      <x:c r="N34" s="120" t="str"/>
    </x:row>
    <x:row r="35">
      <x:c r="A35" s="119" t="str">
        <x:v>AUD-025</x:v>
      </x:c>
      <x:c r="B35" s="294" t="str">
        <x:v>7.3</x:v>
      </x:c>
      <x:c r="C35" s="294" t="str">
        <x:v>Support</x:v>
      </x:c>
      <x:c r="D35" s="294" t="str">
        <x:v>Awareness</x:v>
      </x:c>
      <x:c r="E35" s="294" t="str">
        <x:v>Are people aware of innovation direction, policy, objectives and how they contribute?</x:v>
      </x:c>
      <x:c r="F35" s="294" t="str">
        <x:v>Interviews, briefings, awareness records</x:v>
      </x:c>
      <x:c r="G35" s="294" t="str"/>
      <x:c r="H35" s="294" t="str"/>
      <x:c r="I35" s="294" t="str"/>
      <x:c r="J35" s="294" t="str"/>
      <x:c r="K35" s="294" t="str"/>
      <x:c r="L35" s="294" t="str"/>
      <x:c r="M35" s="300" t="str"/>
      <x:c r="N35" s="120" t="str"/>
    </x:row>
    <x:row r="36">
      <x:c r="A36" s="119" t="str">
        <x:v>AUD-026</x:v>
      </x:c>
      <x:c r="B36" s="294" t="str">
        <x:v>7.4</x:v>
      </x:c>
      <x:c r="C36" s="294" t="str">
        <x:v>Support</x:v>
      </x:c>
      <x:c r="D36" s="294" t="str">
        <x:v>Communication</x:v>
      </x:c>
      <x:c r="E36" s="294" t="str">
        <x:v>Are communication responsibilities, audiences and channels defined for innovation activities?</x:v>
      </x:c>
      <x:c r="F36" s="294" t="str">
        <x:v>Communication plan, stakeholder communications</x:v>
      </x:c>
      <x:c r="G36" s="294" t="str"/>
      <x:c r="H36" s="294" t="str"/>
      <x:c r="I36" s="294" t="str"/>
      <x:c r="J36" s="294" t="str"/>
      <x:c r="K36" s="294" t="str"/>
      <x:c r="L36" s="294" t="str"/>
      <x:c r="M36" s="300" t="str"/>
      <x:c r="N36" s="120" t="str"/>
    </x:row>
    <x:row r="37">
      <x:c r="A37" s="119" t="str">
        <x:v>AUD-027</x:v>
      </x:c>
      <x:c r="B37" s="294" t="str">
        <x:v>7.5</x:v>
      </x:c>
      <x:c r="C37" s="294" t="str">
        <x:v>Support</x:v>
      </x:c>
      <x:c r="D37" s="294" t="str">
        <x:v>Documented information</x:v>
      </x:c>
      <x:c r="E37" s="294" t="str">
        <x:v>Are relevant innovation documents/records controlled, accessible and protected without excessive bureaucracy?</x:v>
      </x:c>
      <x:c r="F37" s="294" t="str">
        <x:v>Document register, initiative records, approvals</x:v>
      </x:c>
      <x:c r="G37" s="294" t="str"/>
      <x:c r="H37" s="294" t="str"/>
      <x:c r="I37" s="294" t="str"/>
      <x:c r="J37" s="294" t="str"/>
      <x:c r="K37" s="294" t="str"/>
      <x:c r="L37" s="294" t="str"/>
      <x:c r="M37" s="300" t="str"/>
      <x:c r="N37" s="120" t="str"/>
    </x:row>
    <x:row r="38">
      <x:c r="A38" s="119" t="str">
        <x:v>AUD-028</x:v>
      </x:c>
      <x:c r="B38" s="294" t="str">
        <x:v>8.1</x:v>
      </x:c>
      <x:c r="C38" s="294" t="str">
        <x:v>Operation</x:v>
      </x:c>
      <x:c r="D38" s="294" t="str">
        <x:v>Operational planning &amp; control</x:v>
      </x:c>
      <x:c r="E38" s="294" t="str">
        <x:v>Are innovation operations controlled while retaining flexibility for experimentation and iteration?</x:v>
      </x:c>
      <x:c r="F38" s="294" t="str">
        <x:v>Operational controls, initiative plans, decision criteria</x:v>
      </x:c>
      <x:c r="G38" s="294" t="str"/>
      <x:c r="H38" s="294" t="str"/>
      <x:c r="I38" s="294" t="str"/>
      <x:c r="J38" s="294" t="str"/>
      <x:c r="K38" s="294" t="str"/>
      <x:c r="L38" s="294" t="str"/>
      <x:c r="M38" s="300" t="str"/>
      <x:c r="N38" s="120" t="str"/>
    </x:row>
    <x:row r="39">
      <x:c r="A39" s="119" t="str">
        <x:v>AUD-029</x:v>
      </x:c>
      <x:c r="B39" s="294" t="str">
        <x:v>8.2</x:v>
      </x:c>
      <x:c r="C39" s="294" t="str">
        <x:v>Operation</x:v>
      </x:c>
      <x:c r="D39" s="294" t="str">
        <x:v>Innovation initiatives</x:v>
      </x:c>
      <x:c r="E39" s="294" t="str">
        <x:v>Do initiatives have clear purpose, assumptions, owner, resources, value hypothesis, decision points and records?</x:v>
      </x:c>
      <x:c r="F39" s="294" t="str">
        <x:v>Initiative charter, business/value hypothesis, review pack</x:v>
      </x:c>
      <x:c r="G39" s="294" t="str"/>
      <x:c r="H39" s="294" t="str"/>
      <x:c r="I39" s="294" t="str"/>
      <x:c r="J39" s="294" t="str"/>
      <x:c r="K39" s="294" t="str"/>
      <x:c r="L39" s="294" t="str"/>
      <x:c r="M39" s="300" t="str"/>
      <x:c r="N39" s="120" t="str"/>
    </x:row>
    <x:row r="40">
      <x:c r="A40" s="119" t="str">
        <x:v>AUD-030</x:v>
      </x:c>
      <x:c r="B40" s="294" t="str">
        <x:v>8.2</x:v>
      </x:c>
      <x:c r="C40" s="294" t="str">
        <x:v>Operation</x:v>
      </x:c>
      <x:c r="D40" s="294" t="str">
        <x:v>Initiative decisions</x:v>
      </x:c>
      <x:c r="E40" s="294" t="str">
        <x:v>Are decisions to continue, pivot, pause or stop supported by evidence and documented learning?</x:v>
      </x:c>
      <x:c r="F40" s="294" t="str">
        <x:v>Decision logs, experiment results, lessons learned</x:v>
      </x:c>
      <x:c r="G40" s="294" t="str"/>
      <x:c r="H40" s="294" t="str"/>
      <x:c r="I40" s="294" t="str"/>
      <x:c r="J40" s="294" t="str"/>
      <x:c r="K40" s="294" t="str"/>
      <x:c r="L40" s="294" t="str"/>
      <x:c r="M40" s="300" t="str"/>
      <x:c r="N40" s="120" t="str"/>
    </x:row>
    <x:row r="41">
      <x:c r="A41" s="119" t="str">
        <x:v>AUD-031</x:v>
      </x:c>
      <x:c r="B41" s="294" t="str">
        <x:v>8.3.2</x:v>
      </x:c>
      <x:c r="C41" s="294" t="str">
        <x:v>Operation</x:v>
      </x:c>
      <x:c r="D41" s="294" t="str">
        <x:v>Identify opportunities</x:v>
      </x:c>
      <x:c r="E41" s="294" t="str">
        <x:v>Are opportunities systematically identified, framed and prioritized using evidence from users, markets, technology and strategy?</x:v>
      </x:c>
      <x:c r="F41" s="294" t="str">
        <x:v>Opportunity register, strategic intelligence, research</x:v>
      </x:c>
      <x:c r="G41" s="294" t="str"/>
      <x:c r="H41" s="294" t="str"/>
      <x:c r="I41" s="294" t="str"/>
      <x:c r="J41" s="294" t="str"/>
      <x:c r="K41" s="294" t="str"/>
      <x:c r="L41" s="294" t="str"/>
      <x:c r="M41" s="300" t="str"/>
      <x:c r="N41" s="120" t="str"/>
    </x:row>
    <x:row r="42">
      <x:c r="A42" s="119" t="str">
        <x:v>AUD-032</x:v>
      </x:c>
      <x:c r="B42" s="294" t="str">
        <x:v>8.3.3</x:v>
      </x:c>
      <x:c r="C42" s="294" t="str">
        <x:v>Operation</x:v>
      </x:c>
      <x:c r="D42" s="294" t="str">
        <x:v>Create concepts</x:v>
      </x:c>
      <x:c r="E42" s="294" t="str">
        <x:v>Are multiple concepts generated and compared against relevant criteria before development investment?</x:v>
      </x:c>
      <x:c r="F42" s="294" t="str">
        <x:v>Concept alternatives, selection criteria, review record</x:v>
      </x:c>
      <x:c r="G42" s="294" t="str"/>
      <x:c r="H42" s="294" t="str"/>
      <x:c r="I42" s="294" t="str"/>
      <x:c r="J42" s="294" t="str"/>
      <x:c r="K42" s="294" t="str"/>
      <x:c r="L42" s="294" t="str"/>
      <x:c r="M42" s="300" t="str"/>
      <x:c r="N42" s="120" t="str"/>
    </x:row>
    <x:row r="43">
      <x:c r="A43" s="119" t="str">
        <x:v>AUD-033</x:v>
      </x:c>
      <x:c r="B43" s="294" t="str">
        <x:v>8.3.4</x:v>
      </x:c>
      <x:c r="C43" s="294" t="str">
        <x:v>Operation</x:v>
      </x:c>
      <x:c r="D43" s="294" t="str">
        <x:v>Validate concepts</x:v>
      </x:c>
      <x:c r="E43" s="294" t="str">
        <x:v>Are critical assumptions and uncertainties tested before major commitment?</x:v>
      </x:c>
      <x:c r="F43" s="294" t="str">
        <x:v>Experiments, prototypes, user tests, validation evidence</x:v>
      </x:c>
      <x:c r="G43" s="294" t="str"/>
      <x:c r="H43" s="294" t="str"/>
      <x:c r="I43" s="294" t="str"/>
      <x:c r="J43" s="294" t="str"/>
      <x:c r="K43" s="294" t="str"/>
      <x:c r="L43" s="294" t="str"/>
      <x:c r="M43" s="300" t="str"/>
      <x:c r="N43" s="120" t="str"/>
    </x:row>
    <x:row r="44">
      <x:c r="A44" s="119" t="str">
        <x:v>AUD-034</x:v>
      </x:c>
      <x:c r="B44" s="294" t="str">
        <x:v>8.3.5</x:v>
      </x:c>
      <x:c r="C44" s="294" t="str">
        <x:v>Operation</x:v>
      </x:c>
      <x:c r="D44" s="294" t="str">
        <x:v>Develop solutions</x:v>
      </x:c>
      <x:c r="E44" s="294" t="str">
        <x:v>Are validated concepts developed iteratively with technical, operational and value evidence?</x:v>
      </x:c>
      <x:c r="F44" s="294" t="str">
        <x:v>Development backlog, test evidence, pilot results</x:v>
      </x:c>
      <x:c r="G44" s="294" t="str"/>
      <x:c r="H44" s="294" t="str"/>
      <x:c r="I44" s="294" t="str"/>
      <x:c r="J44" s="294" t="str"/>
      <x:c r="K44" s="294" t="str"/>
      <x:c r="L44" s="294" t="str"/>
      <x:c r="M44" s="300" t="str"/>
      <x:c r="N44" s="120" t="str"/>
    </x:row>
    <x:row r="45">
      <x:c r="A45" s="119" t="str">
        <x:v>AUD-035</x:v>
      </x:c>
      <x:c r="B45" s="294" t="str">
        <x:v>8.3.6</x:v>
      </x:c>
      <x:c r="C45" s="294" t="str">
        <x:v>Operation</x:v>
      </x:c>
      <x:c r="D45" s="294" t="str">
        <x:v>Deploy solutions</x:v>
      </x:c>
      <x:c r="E45" s="294" t="str">
        <x:v>Are deployment, adoption, scaling, value realization and post-launch learning planned and monitored?</x:v>
      </x:c>
      <x:c r="F45" s="294" t="str">
        <x:v>Launch plan, adoption metrics, value tracking</x:v>
      </x:c>
      <x:c r="G45" s="294" t="str"/>
      <x:c r="H45" s="294" t="str"/>
      <x:c r="I45" s="294" t="str"/>
      <x:c r="J45" s="294" t="str"/>
      <x:c r="K45" s="294" t="str"/>
      <x:c r="L45" s="294" t="str"/>
      <x:c r="M45" s="300" t="str"/>
      <x:c r="N45" s="120" t="str"/>
    </x:row>
    <x:row r="46">
      <x:c r="A46" s="119" t="str">
        <x:v>AUD-036</x:v>
      </x:c>
      <x:c r="B46" s="294" t="str">
        <x:v>9.1</x:v>
      </x:c>
      <x:c r="C46" s="294" t="str">
        <x:v>Performance Evaluation</x:v>
      </x:c>
      <x:c r="D46" s="294" t="str">
        <x:v>Measurement framework</x:v>
      </x:c>
      <x:c r="E46" s="294" t="str">
        <x:v>Are measures defined for innovation system, portfolio, initiatives and processes using appropriate leading/lagging evidence?</x:v>
      </x:c>
      <x:c r="F46" s="294" t="str">
        <x:v>Measurement framework, dashboards, definitions</x:v>
      </x:c>
      <x:c r="G46" s="294" t="str"/>
      <x:c r="H46" s="294" t="str"/>
      <x:c r="I46" s="294" t="str"/>
      <x:c r="J46" s="294" t="str"/>
      <x:c r="K46" s="294" t="str"/>
      <x:c r="L46" s="294" t="str"/>
      <x:c r="M46" s="300" t="str"/>
      <x:c r="N46" s="120" t="str"/>
    </x:row>
    <x:row r="47">
      <x:c r="A47" s="119" t="str">
        <x:v>AUD-037</x:v>
      </x:c>
      <x:c r="B47" s="294" t="str">
        <x:v>9.1</x:v>
      </x:c>
      <x:c r="C47" s="294" t="str">
        <x:v>Performance Evaluation</x:v>
      </x:c>
      <x:c r="D47" s="294" t="str">
        <x:v>Analysis &amp; evaluation</x:v>
      </x:c>
      <x:c r="E47" s="294" t="str">
        <x:v>Are results analyzed and used to make decisions rather than reported without action?</x:v>
      </x:c>
      <x:c r="F47" s="294" t="str">
        <x:v>Trend reviews, decisions, action logs</x:v>
      </x:c>
      <x:c r="G47" s="294" t="str"/>
      <x:c r="H47" s="294" t="str"/>
      <x:c r="I47" s="294" t="str"/>
      <x:c r="J47" s="294" t="str"/>
      <x:c r="K47" s="294" t="str"/>
      <x:c r="L47" s="294" t="str"/>
      <x:c r="M47" s="300" t="str"/>
      <x:c r="N47" s="120" t="str"/>
    </x:row>
    <x:row r="48">
      <x:c r="A48" s="119" t="str">
        <x:v>AUD-038</x:v>
      </x:c>
      <x:c r="B48" s="294" t="str">
        <x:v>9.2</x:v>
      </x:c>
      <x:c r="C48" s="294" t="str">
        <x:v>Performance Evaluation</x:v>
      </x:c>
      <x:c r="D48" s="294" t="str">
        <x:v>Audit programme</x:v>
      </x:c>
      <x:c r="E48" s="294" t="str">
        <x:v>Does the audit programme consider importance, prior results and changes, and are auditors objective/competent?</x:v>
      </x:c>
      <x:c r="F48" s="294" t="str">
        <x:v>Audit programme, plans, competence records</x:v>
      </x:c>
      <x:c r="G48" s="294" t="str"/>
      <x:c r="H48" s="294" t="str"/>
      <x:c r="I48" s="294" t="str"/>
      <x:c r="J48" s="294" t="str"/>
      <x:c r="K48" s="294" t="str"/>
      <x:c r="L48" s="294" t="str"/>
      <x:c r="M48" s="300" t="str"/>
      <x:c r="N48" s="120" t="str"/>
    </x:row>
    <x:row r="49">
      <x:c r="A49" s="119" t="str">
        <x:v>AUD-039</x:v>
      </x:c>
      <x:c r="B49" s="294" t="str">
        <x:v>9.3</x:v>
      </x:c>
      <x:c r="C49" s="294" t="str">
        <x:v>Performance Evaluation</x:v>
      </x:c>
      <x:c r="D49" s="294" t="str">
        <x:v>Management review</x:v>
      </x:c>
      <x:c r="E49" s="294" t="str">
        <x:v>Does leadership review performance, value realization, portfolios, initiatives, learning, resources, risks and improvement opportunities?</x:v>
      </x:c>
      <x:c r="F49" s="294" t="str">
        <x:v>Management review pack, minutes, actions</x:v>
      </x:c>
      <x:c r="G49" s="294" t="str"/>
      <x:c r="H49" s="294" t="str"/>
      <x:c r="I49" s="294" t="str"/>
      <x:c r="J49" s="294" t="str"/>
      <x:c r="K49" s="294" t="str"/>
      <x:c r="L49" s="294" t="str"/>
      <x:c r="M49" s="300" t="str"/>
      <x:c r="N49" s="120" t="str"/>
    </x:row>
    <x:row r="50">
      <x:c r="A50" s="119" t="str">
        <x:v>AUD-040</x:v>
      </x:c>
      <x:c r="B50" s="294" t="str">
        <x:v>10.1</x:v>
      </x:c>
      <x:c r="C50" s="294" t="str">
        <x:v>Improvement</x:v>
      </x:c>
      <x:c r="D50" s="294" t="str">
        <x:v>Continual improvement</x:v>
      </x:c>
      <x:c r="E50" s="294" t="str">
        <x:v>Are learning and performance evidence used to improve the innovation management system?</x:v>
      </x:c>
      <x:c r="F50" s="294" t="str">
        <x:v>Improvement register, revised controls, lessons</x:v>
      </x:c>
      <x:c r="G50" s="294" t="str"/>
      <x:c r="H50" s="294" t="str"/>
      <x:c r="I50" s="294" t="str"/>
      <x:c r="J50" s="294" t="str"/>
      <x:c r="K50" s="294" t="str"/>
      <x:c r="L50" s="294" t="str"/>
      <x:c r="M50" s="300" t="str"/>
      <x:c r="N50" s="120" t="str"/>
    </x:row>
    <x:row r="51">
      <x:c r="A51" s="121" t="str">
        <x:v>AUD-041</x:v>
      </x:c>
      <x:c r="B51" s="295" t="str">
        <x:v>10.2</x:v>
      </x:c>
      <x:c r="C51" s="295" t="str">
        <x:v>Improvement</x:v>
      </x:c>
      <x:c r="D51" s="295" t="str">
        <x:v>Nonconformity &amp; corrective action</x:v>
      </x:c>
      <x:c r="E51" s="295" t="str">
        <x:v>Are system nonconformities corrected, causes evaluated and actions verified for effectiveness?</x:v>
      </x:c>
      <x:c r="F51" s="295" t="str">
        <x:v>Corrective-action records, effectiveness evidence</x:v>
      </x:c>
      <x:c r="G51" s="295" t="str"/>
      <x:c r="H51" s="295" t="str"/>
      <x:c r="I51" s="295" t="str"/>
      <x:c r="J51" s="295" t="str"/>
      <x:c r="K51" s="295" t="str"/>
      <x:c r="L51" s="295" t="str"/>
      <x:c r="M51" s="301" t="str"/>
      <x:c r="N51" s="122" t="str"/>
    </x:row>
  </x:sheetData>
  <x:mergeCells>
    <x:mergeCell ref="A1:N1"/>
    <x:mergeCell ref="A7:N7"/>
  </x:mergeCells>
  <x:conditionalFormatting sqref="G11:G51">
    <x:cfRule type="expression" dxfId="0" priority="1">
      <x:formula>OR(INDIRECT("RC",0)="Completed",INDIRECT("RC",0)="Closed",INDIRECT("RC",0)="Conforming",INDIRECT("RC",0)="Fully Implemented",INDIRECT("RC",0)="Go")</x:formula>
    </x:cfRule>
    <x:cfRule type="expression" dxfId="1" priority="2">
      <x:formula>OR(INDIRECT("RC",0)="Blocked",INDIRECT("RC",0)="Major NC",INDIRECT("RC",0)="Not Implemented",INDIRECT("RC",0)="Stop",INDIRECT("RC",0)="Critical")</x:formula>
    </x:cfRule>
    <x:cfRule type="expression" dxfId="2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3">
    <x:dataValidation type="list" sqref="G11:G51">
      <x:formula1>"Conforming,Minor NC,Major NC,Opportunity,Observation,N/A"</x:formula1>
    </x:dataValidation>
    <x:dataValidation type="list" sqref="J11:J51">
      <x:formula1>"Critical,High,Medium,Low"</x:formula1>
    </x:dataValidation>
    <x:dataValidation type="list" sqref="N11:N51">
      <x:formula1>"Not Started,Planned,Open,In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0b1a3a3cb7406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2" hidden="0" customWidth="1"/>
    <x:col min="4" max="4" width="14" hidden="0" customWidth="1"/>
    <x:col min="5" max="5" width="12" hidden="0" customWidth="1"/>
    <x:col min="6" max="6" width="43" hidden="0" customWidth="1"/>
    <x:col min="7" max="7" width="38" hidden="0" customWidth="1"/>
    <x:col min="8" max="8" width="44" hidden="0" customWidth="1"/>
    <x:col min="9" max="9" width="23" hidden="0" customWidth="1"/>
    <x:col min="10" max="10" width="13" hidden="0" customWidth="1"/>
    <x:col min="11" max="11" width="14" hidden="0" customWidth="1"/>
    <x:col min="12" max="12" width="34" hidden="0" customWidth="1"/>
    <x:col min="13" max="13" width="36" hidden="0" customWidth="1"/>
    <x:col min="14" max="14" width="14" hidden="0" customWidth="1"/>
    <x:col min="15" max="15" width="32" hidden="0" customWidth="1"/>
    <x:col min="16" max="16" width="14" hidden="0" customWidth="1"/>
  </x:cols>
  <x:sheetData>
    <x:row r="1" ht="34" customHeight="1">
      <x:c r="A1" s="169" t="str">
        <x:v>Internal Innovation Audit Findings Tracker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</x:row>
    <x:row r="3">
      <x:c r="A3" s="227" t="str">
        <x:v>Document Code</x:v>
      </x:c>
      <x:c r="B3" s="192" t="str">
        <x:v>INMS-REG-002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The first five rows are Example Data only. They illustrate finding structure and are excluded from Actual KPI calculations.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  <x:c r="O7" s="257"/>
      <x:c r="P7" s="258"/>
    </x:row>
    <x:row r="10">
      <x:c r="A10" s="277" t="str">
        <x:v>Finding ID</x:v>
      </x:c>
      <x:c r="B10" s="278" t="str">
        <x:v>Checklist Item</x:v>
      </x:c>
      <x:c r="C10" s="278" t="str">
        <x:v>Clause / Area</x:v>
      </x:c>
      <x:c r="D10" s="278" t="str">
        <x:v>Finding Type</x:v>
      </x:c>
      <x:c r="E10" s="278" t="str">
        <x:v>Risk / Impact</x:v>
      </x:c>
      <x:c r="F10" s="278" t="str">
        <x:v>Objective Evidence / Finding</x:v>
      </x:c>
      <x:c r="G10" s="278" t="str">
        <x:v>Immediate Correction / Containment</x:v>
      </x:c>
      <x:c r="H10" s="278" t="str">
        <x:v>Corrective / Improvement Action</x:v>
      </x:c>
      <x:c r="I10" s="278" t="str">
        <x:v>Owner Role</x:v>
      </x:c>
      <x:c r="J10" s="278" t="str">
        <x:v>Due Date</x:v>
      </x:c>
      <x:c r="K10" s="278" t="str">
        <x:v>Status</x:v>
      </x:c>
      <x:c r="L10" s="278" t="str">
        <x:v>Evidence / Verification</x:v>
      </x:c>
      <x:c r="M10" s="278" t="str">
        <x:v>Effectiveness Check</x:v>
      </x:c>
      <x:c r="N10" s="278" t="str">
        <x:v>Closure Date</x:v>
      </x:c>
      <x:c r="O10" s="278" t="str">
        <x:v>Learning / System Update</x:v>
      </x:c>
      <x:c r="P10" s="279" t="str">
        <x:v>Data Type</x:v>
      </x:c>
    </x:row>
    <x:row r="11">
      <x:c r="A11" s="119" t="str">
        <x:v>EX-AUD-001</x:v>
      </x:c>
      <x:c r="B11" s="294" t="str">
        <x:v>AUD-003</x:v>
      </x:c>
      <x:c r="C11" s="294" t="str">
        <x:v>4.3.1 / Context</x:v>
      </x:c>
      <x:c r="D11" s="294" t="str">
        <x:v>Minor NC</x:v>
      </x:c>
      <x:c r="E11" s="294" t="str">
        <x:v>High</x:v>
      </x:c>
      <x:c r="F11" s="294" t="str">
        <x:v>Portfolio review minutes used different strategic themes across business units and did not reference an approved innovation intent.</x:v>
      </x:c>
      <x:c r="G11" s="294" t="str">
        <x:v>Use current corporate strategy as interim decision reference pending approval.</x:v>
      </x:c>
      <x:c r="H11" s="294" t="str">
        <x:v>Approve innovation intent and embed it in portfolio criteria and review templates.</x:v>
      </x:c>
      <x:c r="I11" s="294" t="str">
        <x:v>Innovation Director</x:v>
      </x:c>
      <x:c r="J11" s="300" t="n">
        <x:v>46315</x:v>
      </x:c>
      <x:c r="K11" s="294" t="str">
        <x:v>Open</x:v>
      </x:c>
      <x:c r="L11" s="294" t="str">
        <x:v>Approved intent and revised portfolio template</x:v>
      </x:c>
      <x:c r="M11" s="294" t="str">
        <x:v>Sample two portfolio decisions for consistent use of intent</x:v>
      </x:c>
      <x:c r="N11" s="300" t="str"/>
      <x:c r="O11" s="294" t="str">
        <x:v>Add intent review to annual strategy cycle</x:v>
      </x:c>
      <x:c r="P11" s="120" t="str">
        <x:v>Example Data</x:v>
      </x:c>
    </x:row>
    <x:row r="12">
      <x:c r="A12" s="119" t="str">
        <x:v>EX-AUD-002</x:v>
      </x:c>
      <x:c r="B12" s="294" t="str">
        <x:v>AUD-017</x:v>
      </x:c>
      <x:c r="C12" s="294" t="str">
        <x:v>6.4 / Planning</x:v>
      </x:c>
      <x:c r="D12" s="294" t="str">
        <x:v>Major NC</x:v>
      </x:c>
      <x:c r="E12" s="294" t="str">
        <x:v>High</x:v>
      </x:c>
      <x:c r="F12" s="294" t="str">
        <x:v>Three sampled initiatives received continued funding despite missing agreed validation evidence; continuation criteria were not applied consistently.</x:v>
      </x:c>
      <x:c r="G12" s="294" t="str">
        <x:v>Escalate affected initiatives for portfolio review before further material commitment.</x:v>
      </x:c>
      <x:c r="H12" s="294" t="str">
        <x:v>Implement mandatory evidence-based continue/pivot/hold/stop decision records.</x:v>
      </x:c>
      <x:c r="I12" s="294" t="str">
        <x:v>Portfolio Manager</x:v>
      </x:c>
      <x:c r="J12" s="300" t="n">
        <x:v>46305</x:v>
      </x:c>
      <x:c r="K12" s="294" t="str">
        <x:v>In Progress</x:v>
      </x:c>
      <x:c r="L12" s="294" t="str">
        <x:v>Portfolio decisions and updated governance</x:v>
      </x:c>
      <x:c r="M12" s="294" t="str">
        <x:v>Verify next portfolio cycle applies criteria to all reviewed initiatives</x:v>
      </x:c>
      <x:c r="N12" s="300" t="str"/>
      <x:c r="O12" s="294" t="str">
        <x:v>Add decision-quality indicator</x:v>
      </x:c>
      <x:c r="P12" s="120" t="str">
        <x:v>Example Data</x:v>
      </x:c>
    </x:row>
    <x:row r="13">
      <x:c r="A13" s="119" t="str">
        <x:v>EX-AUD-003</x:v>
      </x:c>
      <x:c r="B13" s="294" t="str">
        <x:v>AUD-022</x:v>
      </x:c>
      <x:c r="C13" s="294" t="str">
        <x:v>7.1.7 / Support</x:v>
      </x:c>
      <x:c r="D13" s="294" t="str">
        <x:v>Opportunity</x:v>
      </x:c>
      <x:c r="E13" s="294" t="str">
        <x:v>Medium</x:v>
      </x:c>
      <x:c r="F13" s="294" t="str">
        <x:v>Teams seek IP advice late in concept validation, creating avoidable rework in external collaboration discussions.</x:v>
      </x:c>
      <x:c r="G13" s="294" t="str">
        <x:v>Provide interim IP trigger checklist to initiative leads.</x:v>
      </x:c>
      <x:c r="H13" s="294" t="str">
        <x:v>Embed IP review triggers in initiative lifecycle and partner-governance checklist.</x:v>
      </x:c>
      <x:c r="I13" s="294" t="str">
        <x:v>Legal / IP Lead</x:v>
      </x:c>
      <x:c r="J13" s="300" t="n">
        <x:v>46331</x:v>
      </x:c>
      <x:c r="K13" s="294" t="str">
        <x:v>Planned</x:v>
      </x:c>
      <x:c r="L13" s="294" t="str">
        <x:v>IP checklist and sampled initiative evidence</x:v>
      </x:c>
      <x:c r="M13" s="294" t="str">
        <x:v>Confirm IP review occurs before external disclosure in sampled cases</x:v>
      </x:c>
      <x:c r="N13" s="300" t="str"/>
      <x:c r="O13" s="294" t="str">
        <x:v>Include IP awareness in team onboarding</x:v>
      </x:c>
      <x:c r="P13" s="120" t="str">
        <x:v>Example Data</x:v>
      </x:c>
    </x:row>
    <x:row r="14">
      <x:c r="A14" s="119" t="str">
        <x:v>EX-AUD-004</x:v>
      </x:c>
      <x:c r="B14" s="294" t="str">
        <x:v>AUD-033</x:v>
      </x:c>
      <x:c r="C14" s="294" t="str">
        <x:v>8.3.4 / Operation</x:v>
      </x:c>
      <x:c r="D14" s="294" t="str">
        <x:v>Minor NC</x:v>
      </x:c>
      <x:c r="E14" s="294" t="str">
        <x:v>Medium</x:v>
      </x:c>
      <x:c r="F14" s="294" t="str">
        <x:v>Two concept reviews documented positive sponsor feedback but did not record the key assumptions tested or acceptance criteria for validation.</x:v>
      </x:c>
      <x:c r="G14" s="294" t="str">
        <x:v>Require validation summary before next gate decision.</x:v>
      </x:c>
      <x:c r="H14" s="294" t="str">
        <x:v>Introduce hypothesis/experiment template and validation evidence checklist.</x:v>
      </x:c>
      <x:c r="I14" s="294" t="str">
        <x:v>Innovation Excellence Lead</x:v>
      </x:c>
      <x:c r="J14" s="300" t="n">
        <x:v>46326</x:v>
      </x:c>
      <x:c r="K14" s="294" t="str">
        <x:v>Completed</x:v>
      </x:c>
      <x:c r="L14" s="294" t="str">
        <x:v>Validation template and pilot records</x:v>
      </x:c>
      <x:c r="M14" s="294" t="str">
        <x:v>Review three later concepts for traceable assumptions/evidence</x:v>
      </x:c>
      <x:c r="N14" s="300" t="n">
        <x:v>46341</x:v>
      </x:c>
      <x:c r="O14" s="294" t="str">
        <x:v>Share pilot examples in community of practice</x:v>
      </x:c>
      <x:c r="P14" s="120" t="str">
        <x:v>Example Data</x:v>
      </x:c>
    </x:row>
    <x:row r="15">
      <x:c r="A15" s="119" t="str">
        <x:v>EX-AUD-005</x:v>
      </x:c>
      <x:c r="B15" s="294" t="str">
        <x:v>AUD-036</x:v>
      </x:c>
      <x:c r="C15" s="294" t="str">
        <x:v>9.1 / Performance Evaluation</x:v>
      </x:c>
      <x:c r="D15" s="294" t="str">
        <x:v>Observation</x:v>
      </x:c>
      <x:c r="E15" s="294" t="str">
        <x:v>Low</x:v>
      </x:c>
      <x:c r="F15" s="294" t="str">
        <x:v>Dashboard measures idea count, project count and spend but contains limited measures of learning speed, portfolio quality or realized value.</x:v>
      </x:c>
      <x:c r="G15" s="294" t="str">
        <x:v>No immediate correction required.</x:v>
      </x:c>
      <x:c r="H15" s="294" t="str">
        <x:v>Review measurement framework using portfolio, initiative, process and value-realization measures.</x:v>
      </x:c>
      <x:c r="I15" s="294" t="str">
        <x:v>Innovation Performance Lead</x:v>
      </x:c>
      <x:c r="J15" s="300" t="n">
        <x:v>46356</x:v>
      </x:c>
      <x:c r="K15" s="294" t="str">
        <x:v>Blocked</x:v>
      </x:c>
      <x:c r="L15" s="294" t="str">
        <x:v>Updated measurement framework</x:v>
      </x:c>
      <x:c r="M15" s="294" t="str">
        <x:v>Management review demonstrates use of broader measures for decisions</x:v>
      </x:c>
      <x:c r="N15" s="300" t="str"/>
      <x:c r="O15" s="294" t="str">
        <x:v>Coordinate with finance data owners</x:v>
      </x:c>
      <x:c r="P15" s="120" t="str">
        <x:v>Example Data</x:v>
      </x:c>
    </x:row>
    <x:row r="16">
      <x:c r="A16" s="119" t="str"/>
      <x:c r="B16" s="294" t="str"/>
      <x:c r="C16" s="294" t="str"/>
      <x:c r="D16" s="294" t="str"/>
      <x:c r="E16" s="294" t="str"/>
      <x:c r="F16" s="294" t="str"/>
      <x:c r="G16" s="294" t="str"/>
      <x:c r="H16" s="294" t="str"/>
      <x:c r="I16" s="294" t="str"/>
      <x:c r="J16" s="300" t="str"/>
      <x:c r="K16" s="294" t="str"/>
      <x:c r="L16" s="294" t="str"/>
      <x:c r="M16" s="294" t="str"/>
      <x:c r="N16" s="300" t="str"/>
      <x:c r="O16" s="294" t="str"/>
      <x:c r="P16" s="120" t="str"/>
    </x:row>
    <x:row r="17">
      <x:c r="A17" s="119" t="str"/>
      <x:c r="B17" s="294" t="str"/>
      <x:c r="C17" s="294" t="str"/>
      <x:c r="D17" s="294" t="str"/>
      <x:c r="E17" s="294" t="str"/>
      <x:c r="F17" s="294" t="str"/>
      <x:c r="G17" s="294" t="str"/>
      <x:c r="H17" s="294" t="str"/>
      <x:c r="I17" s="294" t="str"/>
      <x:c r="J17" s="300" t="str"/>
      <x:c r="K17" s="294" t="str"/>
      <x:c r="L17" s="294" t="str"/>
      <x:c r="M17" s="294" t="str"/>
      <x:c r="N17" s="300" t="str"/>
      <x:c r="O17" s="294" t="str"/>
      <x:c r="P17" s="120" t="str"/>
    </x:row>
    <x:row r="18">
      <x:c r="A18" s="119" t="str"/>
      <x:c r="B18" s="294" t="str"/>
      <x:c r="C18" s="294" t="str"/>
      <x:c r="D18" s="294" t="str"/>
      <x:c r="E18" s="294" t="str"/>
      <x:c r="F18" s="294" t="str"/>
      <x:c r="G18" s="294" t="str"/>
      <x:c r="H18" s="294" t="str"/>
      <x:c r="I18" s="294" t="str"/>
      <x:c r="J18" s="300" t="str"/>
      <x:c r="K18" s="294" t="str"/>
      <x:c r="L18" s="294" t="str"/>
      <x:c r="M18" s="294" t="str"/>
      <x:c r="N18" s="300" t="str"/>
      <x:c r="O18" s="294" t="str"/>
      <x:c r="P18" s="120" t="str"/>
    </x:row>
    <x:row r="19">
      <x:c r="A19" s="119" t="str"/>
      <x:c r="B19" s="294" t="str"/>
      <x:c r="C19" s="294" t="str"/>
      <x:c r="D19" s="294" t="str"/>
      <x:c r="E19" s="294" t="str"/>
      <x:c r="F19" s="294" t="str"/>
      <x:c r="G19" s="294" t="str"/>
      <x:c r="H19" s="294" t="str"/>
      <x:c r="I19" s="294" t="str"/>
      <x:c r="J19" s="300" t="str"/>
      <x:c r="K19" s="294" t="str"/>
      <x:c r="L19" s="294" t="str"/>
      <x:c r="M19" s="294" t="str"/>
      <x:c r="N19" s="300" t="str"/>
      <x:c r="O19" s="294" t="str"/>
      <x:c r="P19" s="120" t="str"/>
    </x:row>
    <x:row r="20">
      <x:c r="A20" s="119" t="str"/>
      <x:c r="B20" s="294" t="str"/>
      <x:c r="C20" s="294" t="str"/>
      <x:c r="D20" s="294" t="str"/>
      <x:c r="E20" s="294" t="str"/>
      <x:c r="F20" s="294" t="str"/>
      <x:c r="G20" s="294" t="str"/>
      <x:c r="H20" s="294" t="str"/>
      <x:c r="I20" s="294" t="str"/>
      <x:c r="J20" s="300" t="str"/>
      <x:c r="K20" s="294" t="str"/>
      <x:c r="L20" s="294" t="str"/>
      <x:c r="M20" s="294" t="str"/>
      <x:c r="N20" s="300" t="str"/>
      <x:c r="O20" s="294" t="str"/>
      <x:c r="P20" s="120" t="str"/>
    </x:row>
    <x:row r="21">
      <x:c r="A21" s="119" t="str"/>
      <x:c r="B21" s="294" t="str"/>
      <x:c r="C21" s="294" t="str"/>
      <x:c r="D21" s="294" t="str"/>
      <x:c r="E21" s="294" t="str"/>
      <x:c r="F21" s="294" t="str"/>
      <x:c r="G21" s="294" t="str"/>
      <x:c r="H21" s="294" t="str"/>
      <x:c r="I21" s="294" t="str"/>
      <x:c r="J21" s="300" t="str"/>
      <x:c r="K21" s="294" t="str"/>
      <x:c r="L21" s="294" t="str"/>
      <x:c r="M21" s="294" t="str"/>
      <x:c r="N21" s="300" t="str"/>
      <x:c r="O21" s="294" t="str"/>
      <x:c r="P21" s="120" t="str"/>
    </x:row>
    <x:row r="22">
      <x:c r="A22" s="119" t="str"/>
      <x:c r="B22" s="294" t="str"/>
      <x:c r="C22" s="294" t="str"/>
      <x:c r="D22" s="294" t="str"/>
      <x:c r="E22" s="294" t="str"/>
      <x:c r="F22" s="294" t="str"/>
      <x:c r="G22" s="294" t="str"/>
      <x:c r="H22" s="294" t="str"/>
      <x:c r="I22" s="294" t="str"/>
      <x:c r="J22" s="300" t="str"/>
      <x:c r="K22" s="294" t="str"/>
      <x:c r="L22" s="294" t="str"/>
      <x:c r="M22" s="294" t="str"/>
      <x:c r="N22" s="300" t="str"/>
      <x:c r="O22" s="294" t="str"/>
      <x:c r="P22" s="120" t="str"/>
    </x:row>
    <x:row r="23">
      <x:c r="A23" s="119" t="str"/>
      <x:c r="B23" s="294" t="str"/>
      <x:c r="C23" s="294" t="str"/>
      <x:c r="D23" s="294" t="str"/>
      <x:c r="E23" s="294" t="str"/>
      <x:c r="F23" s="294" t="str"/>
      <x:c r="G23" s="294" t="str"/>
      <x:c r="H23" s="294" t="str"/>
      <x:c r="I23" s="294" t="str"/>
      <x:c r="J23" s="300" t="str"/>
      <x:c r="K23" s="294" t="str"/>
      <x:c r="L23" s="294" t="str"/>
      <x:c r="M23" s="294" t="str"/>
      <x:c r="N23" s="300" t="str"/>
      <x:c r="O23" s="294" t="str"/>
      <x:c r="P23" s="120" t="str"/>
    </x:row>
    <x:row r="24">
      <x:c r="A24" s="119" t="str"/>
      <x:c r="B24" s="294" t="str"/>
      <x:c r="C24" s="294" t="str"/>
      <x:c r="D24" s="294" t="str"/>
      <x:c r="E24" s="294" t="str"/>
      <x:c r="F24" s="294" t="str"/>
      <x:c r="G24" s="294" t="str"/>
      <x:c r="H24" s="294" t="str"/>
      <x:c r="I24" s="294" t="str"/>
      <x:c r="J24" s="300" t="str"/>
      <x:c r="K24" s="294" t="str"/>
      <x:c r="L24" s="294" t="str"/>
      <x:c r="M24" s="294" t="str"/>
      <x:c r="N24" s="300" t="str"/>
      <x:c r="O24" s="294" t="str"/>
      <x:c r="P24" s="120" t="str"/>
    </x:row>
    <x:row r="25">
      <x:c r="A25" s="119" t="str"/>
      <x:c r="B25" s="294" t="str"/>
      <x:c r="C25" s="294" t="str"/>
      <x:c r="D25" s="294" t="str"/>
      <x:c r="E25" s="294" t="str"/>
      <x:c r="F25" s="294" t="str"/>
      <x:c r="G25" s="294" t="str"/>
      <x:c r="H25" s="294" t="str"/>
      <x:c r="I25" s="294" t="str"/>
      <x:c r="J25" s="300" t="str"/>
      <x:c r="K25" s="294" t="str"/>
      <x:c r="L25" s="294" t="str"/>
      <x:c r="M25" s="294" t="str"/>
      <x:c r="N25" s="300" t="str"/>
      <x:c r="O25" s="294" t="str"/>
      <x:c r="P25" s="120" t="str"/>
    </x:row>
    <x:row r="26">
      <x:c r="A26" s="119" t="str"/>
      <x:c r="B26" s="294" t="str"/>
      <x:c r="C26" s="294" t="str"/>
      <x:c r="D26" s="294" t="str"/>
      <x:c r="E26" s="294" t="str"/>
      <x:c r="F26" s="294" t="str"/>
      <x:c r="G26" s="294" t="str"/>
      <x:c r="H26" s="294" t="str"/>
      <x:c r="I26" s="294" t="str"/>
      <x:c r="J26" s="300" t="str"/>
      <x:c r="K26" s="294" t="str"/>
      <x:c r="L26" s="294" t="str"/>
      <x:c r="M26" s="294" t="str"/>
      <x:c r="N26" s="300" t="str"/>
      <x:c r="O26" s="294" t="str"/>
      <x:c r="P26" s="120" t="str"/>
    </x:row>
    <x:row r="27">
      <x:c r="A27" s="119" t="str"/>
      <x:c r="B27" s="294" t="str"/>
      <x:c r="C27" s="294" t="str"/>
      <x:c r="D27" s="294" t="str"/>
      <x:c r="E27" s="294" t="str"/>
      <x:c r="F27" s="294" t="str"/>
      <x:c r="G27" s="294" t="str"/>
      <x:c r="H27" s="294" t="str"/>
      <x:c r="I27" s="294" t="str"/>
      <x:c r="J27" s="300" t="str"/>
      <x:c r="K27" s="294" t="str"/>
      <x:c r="L27" s="294" t="str"/>
      <x:c r="M27" s="294" t="str"/>
      <x:c r="N27" s="300" t="str"/>
      <x:c r="O27" s="294" t="str"/>
      <x:c r="P27" s="120" t="str"/>
    </x:row>
    <x:row r="28">
      <x:c r="A28" s="119" t="str"/>
      <x:c r="B28" s="294" t="str"/>
      <x:c r="C28" s="294" t="str"/>
      <x:c r="D28" s="294" t="str"/>
      <x:c r="E28" s="294" t="str"/>
      <x:c r="F28" s="294" t="str"/>
      <x:c r="G28" s="294" t="str"/>
      <x:c r="H28" s="294" t="str"/>
      <x:c r="I28" s="294" t="str"/>
      <x:c r="J28" s="300" t="str"/>
      <x:c r="K28" s="294" t="str"/>
      <x:c r="L28" s="294" t="str"/>
      <x:c r="M28" s="294" t="str"/>
      <x:c r="N28" s="300" t="str"/>
      <x:c r="O28" s="294" t="str"/>
      <x:c r="P28" s="120" t="str"/>
    </x:row>
    <x:row r="29">
      <x:c r="A29" s="119" t="str"/>
      <x:c r="B29" s="294" t="str"/>
      <x:c r="C29" s="294" t="str"/>
      <x:c r="D29" s="294" t="str"/>
      <x:c r="E29" s="294" t="str"/>
      <x:c r="F29" s="294" t="str"/>
      <x:c r="G29" s="294" t="str"/>
      <x:c r="H29" s="294" t="str"/>
      <x:c r="I29" s="294" t="str"/>
      <x:c r="J29" s="300" t="str"/>
      <x:c r="K29" s="294" t="str"/>
      <x:c r="L29" s="294" t="str"/>
      <x:c r="M29" s="294" t="str"/>
      <x:c r="N29" s="300" t="str"/>
      <x:c r="O29" s="294" t="str"/>
      <x:c r="P29" s="120" t="str"/>
    </x:row>
    <x:row r="30">
      <x:c r="A30" s="119" t="str"/>
      <x:c r="B30" s="294" t="str"/>
      <x:c r="C30" s="294" t="str"/>
      <x:c r="D30" s="294" t="str"/>
      <x:c r="E30" s="294" t="str"/>
      <x:c r="F30" s="294" t="str"/>
      <x:c r="G30" s="294" t="str"/>
      <x:c r="H30" s="294" t="str"/>
      <x:c r="I30" s="294" t="str"/>
      <x:c r="J30" s="300" t="str"/>
      <x:c r="K30" s="294" t="str"/>
      <x:c r="L30" s="294" t="str"/>
      <x:c r="M30" s="294" t="str"/>
      <x:c r="N30" s="300" t="str"/>
      <x:c r="O30" s="294" t="str"/>
      <x:c r="P30" s="120" t="str"/>
    </x:row>
    <x:row r="31">
      <x:c r="A31" s="119" t="str"/>
      <x:c r="B31" s="294" t="str"/>
      <x:c r="C31" s="294" t="str"/>
      <x:c r="D31" s="294" t="str"/>
      <x:c r="E31" s="294" t="str"/>
      <x:c r="F31" s="294" t="str"/>
      <x:c r="G31" s="294" t="str"/>
      <x:c r="H31" s="294" t="str"/>
      <x:c r="I31" s="294" t="str"/>
      <x:c r="J31" s="300" t="str"/>
      <x:c r="K31" s="294" t="str"/>
      <x:c r="L31" s="294" t="str"/>
      <x:c r="M31" s="294" t="str"/>
      <x:c r="N31" s="300" t="str"/>
      <x:c r="O31" s="294" t="str"/>
      <x:c r="P31" s="120" t="str"/>
    </x:row>
    <x:row r="32">
      <x:c r="A32" s="119" t="str"/>
      <x:c r="B32" s="294" t="str"/>
      <x:c r="C32" s="294" t="str"/>
      <x:c r="D32" s="294" t="str"/>
      <x:c r="E32" s="294" t="str"/>
      <x:c r="F32" s="294" t="str"/>
      <x:c r="G32" s="294" t="str"/>
      <x:c r="H32" s="294" t="str"/>
      <x:c r="I32" s="294" t="str"/>
      <x:c r="J32" s="300" t="str"/>
      <x:c r="K32" s="294" t="str"/>
      <x:c r="L32" s="294" t="str"/>
      <x:c r="M32" s="294" t="str"/>
      <x:c r="N32" s="300" t="str"/>
      <x:c r="O32" s="294" t="str"/>
      <x:c r="P32" s="120" t="str"/>
    </x:row>
    <x:row r="33">
      <x:c r="A33" s="119" t="str"/>
      <x:c r="B33" s="294" t="str"/>
      <x:c r="C33" s="294" t="str"/>
      <x:c r="D33" s="294" t="str"/>
      <x:c r="E33" s="294" t="str"/>
      <x:c r="F33" s="294" t="str"/>
      <x:c r="G33" s="294" t="str"/>
      <x:c r="H33" s="294" t="str"/>
      <x:c r="I33" s="294" t="str"/>
      <x:c r="J33" s="300" t="str"/>
      <x:c r="K33" s="294" t="str"/>
      <x:c r="L33" s="294" t="str"/>
      <x:c r="M33" s="294" t="str"/>
      <x:c r="N33" s="300" t="str"/>
      <x:c r="O33" s="294" t="str"/>
      <x:c r="P33" s="120" t="str"/>
    </x:row>
    <x:row r="34">
      <x:c r="A34" s="119" t="str"/>
      <x:c r="B34" s="294" t="str"/>
      <x:c r="C34" s="294" t="str"/>
      <x:c r="D34" s="294" t="str"/>
      <x:c r="E34" s="294" t="str"/>
      <x:c r="F34" s="294" t="str"/>
      <x:c r="G34" s="294" t="str"/>
      <x:c r="H34" s="294" t="str"/>
      <x:c r="I34" s="294" t="str"/>
      <x:c r="J34" s="300" t="str"/>
      <x:c r="K34" s="294" t="str"/>
      <x:c r="L34" s="294" t="str"/>
      <x:c r="M34" s="294" t="str"/>
      <x:c r="N34" s="300" t="str"/>
      <x:c r="O34" s="294" t="str"/>
      <x:c r="P34" s="120" t="str"/>
    </x:row>
    <x:row r="35">
      <x:c r="A35" s="119" t="str"/>
      <x:c r="B35" s="294" t="str"/>
      <x:c r="C35" s="294" t="str"/>
      <x:c r="D35" s="294" t="str"/>
      <x:c r="E35" s="294" t="str"/>
      <x:c r="F35" s="294" t="str"/>
      <x:c r="G35" s="294" t="str"/>
      <x:c r="H35" s="294" t="str"/>
      <x:c r="I35" s="294" t="str"/>
      <x:c r="J35" s="300" t="str"/>
      <x:c r="K35" s="294" t="str"/>
      <x:c r="L35" s="294" t="str"/>
      <x:c r="M35" s="294" t="str"/>
      <x:c r="N35" s="300" t="str"/>
      <x:c r="O35" s="294" t="str"/>
      <x:c r="P35" s="120" t="str"/>
    </x:row>
    <x:row r="36">
      <x:c r="A36" s="119" t="str"/>
      <x:c r="B36" s="294" t="str"/>
      <x:c r="C36" s="294" t="str"/>
      <x:c r="D36" s="294" t="str"/>
      <x:c r="E36" s="294" t="str"/>
      <x:c r="F36" s="294" t="str"/>
      <x:c r="G36" s="294" t="str"/>
      <x:c r="H36" s="294" t="str"/>
      <x:c r="I36" s="294" t="str"/>
      <x:c r="J36" s="300" t="str"/>
      <x:c r="K36" s="294" t="str"/>
      <x:c r="L36" s="294" t="str"/>
      <x:c r="M36" s="294" t="str"/>
      <x:c r="N36" s="300" t="str"/>
      <x:c r="O36" s="294" t="str"/>
      <x:c r="P36" s="120" t="str"/>
    </x:row>
    <x:row r="37">
      <x:c r="A37" s="119" t="str"/>
      <x:c r="B37" s="294" t="str"/>
      <x:c r="C37" s="294" t="str"/>
      <x:c r="D37" s="294" t="str"/>
      <x:c r="E37" s="294" t="str"/>
      <x:c r="F37" s="294" t="str"/>
      <x:c r="G37" s="294" t="str"/>
      <x:c r="H37" s="294" t="str"/>
      <x:c r="I37" s="294" t="str"/>
      <x:c r="J37" s="300" t="str"/>
      <x:c r="K37" s="294" t="str"/>
      <x:c r="L37" s="294" t="str"/>
      <x:c r="M37" s="294" t="str"/>
      <x:c r="N37" s="300" t="str"/>
      <x:c r="O37" s="294" t="str"/>
      <x:c r="P37" s="120" t="str"/>
    </x:row>
    <x:row r="38">
      <x:c r="A38" s="119" t="str"/>
      <x:c r="B38" s="294" t="str"/>
      <x:c r="C38" s="294" t="str"/>
      <x:c r="D38" s="294" t="str"/>
      <x:c r="E38" s="294" t="str"/>
      <x:c r="F38" s="294" t="str"/>
      <x:c r="G38" s="294" t="str"/>
      <x:c r="H38" s="294" t="str"/>
      <x:c r="I38" s="294" t="str"/>
      <x:c r="J38" s="300" t="str"/>
      <x:c r="K38" s="294" t="str"/>
      <x:c r="L38" s="294" t="str"/>
      <x:c r="M38" s="294" t="str"/>
      <x:c r="N38" s="300" t="str"/>
      <x:c r="O38" s="294" t="str"/>
      <x:c r="P38" s="120" t="str"/>
    </x:row>
    <x:row r="39">
      <x:c r="A39" s="119" t="str"/>
      <x:c r="B39" s="294" t="str"/>
      <x:c r="C39" s="294" t="str"/>
      <x:c r="D39" s="294" t="str"/>
      <x:c r="E39" s="294" t="str"/>
      <x:c r="F39" s="294" t="str"/>
      <x:c r="G39" s="294" t="str"/>
      <x:c r="H39" s="294" t="str"/>
      <x:c r="I39" s="294" t="str"/>
      <x:c r="J39" s="300" t="str"/>
      <x:c r="K39" s="294" t="str"/>
      <x:c r="L39" s="294" t="str"/>
      <x:c r="M39" s="294" t="str"/>
      <x:c r="N39" s="300" t="str"/>
      <x:c r="O39" s="294" t="str"/>
      <x:c r="P39" s="120" t="str"/>
    </x:row>
    <x:row r="40">
      <x:c r="A40" s="119" t="str"/>
      <x:c r="B40" s="294" t="str"/>
      <x:c r="C40" s="294" t="str"/>
      <x:c r="D40" s="294" t="str"/>
      <x:c r="E40" s="294" t="str"/>
      <x:c r="F40" s="294" t="str"/>
      <x:c r="G40" s="294" t="str"/>
      <x:c r="H40" s="294" t="str"/>
      <x:c r="I40" s="294" t="str"/>
      <x:c r="J40" s="300" t="str"/>
      <x:c r="K40" s="294" t="str"/>
      <x:c r="L40" s="294" t="str"/>
      <x:c r="M40" s="294" t="str"/>
      <x:c r="N40" s="300" t="str"/>
      <x:c r="O40" s="294" t="str"/>
      <x:c r="P40" s="120" t="str"/>
    </x:row>
    <x:row r="41">
      <x:c r="A41" s="119" t="str"/>
      <x:c r="B41" s="294" t="str"/>
      <x:c r="C41" s="294" t="str"/>
      <x:c r="D41" s="294" t="str"/>
      <x:c r="E41" s="294" t="str"/>
      <x:c r="F41" s="294" t="str"/>
      <x:c r="G41" s="294" t="str"/>
      <x:c r="H41" s="294" t="str"/>
      <x:c r="I41" s="294" t="str"/>
      <x:c r="J41" s="300" t="str"/>
      <x:c r="K41" s="294" t="str"/>
      <x:c r="L41" s="294" t="str"/>
      <x:c r="M41" s="294" t="str"/>
      <x:c r="N41" s="300" t="str"/>
      <x:c r="O41" s="294" t="str"/>
      <x:c r="P41" s="120" t="str"/>
    </x:row>
    <x:row r="42">
      <x:c r="A42" s="119" t="str"/>
      <x:c r="B42" s="294" t="str"/>
      <x:c r="C42" s="294" t="str"/>
      <x:c r="D42" s="294" t="str"/>
      <x:c r="E42" s="294" t="str"/>
      <x:c r="F42" s="294" t="str"/>
      <x:c r="G42" s="294" t="str"/>
      <x:c r="H42" s="294" t="str"/>
      <x:c r="I42" s="294" t="str"/>
      <x:c r="J42" s="300" t="str"/>
      <x:c r="K42" s="294" t="str"/>
      <x:c r="L42" s="294" t="str"/>
      <x:c r="M42" s="294" t="str"/>
      <x:c r="N42" s="300" t="str"/>
      <x:c r="O42" s="294" t="str"/>
      <x:c r="P42" s="120" t="str"/>
    </x:row>
    <x:row r="43">
      <x:c r="A43" s="119" t="str"/>
      <x:c r="B43" s="294" t="str"/>
      <x:c r="C43" s="294" t="str"/>
      <x:c r="D43" s="294" t="str"/>
      <x:c r="E43" s="294" t="str"/>
      <x:c r="F43" s="294" t="str"/>
      <x:c r="G43" s="294" t="str"/>
      <x:c r="H43" s="294" t="str"/>
      <x:c r="I43" s="294" t="str"/>
      <x:c r="J43" s="300" t="str"/>
      <x:c r="K43" s="294" t="str"/>
      <x:c r="L43" s="294" t="str"/>
      <x:c r="M43" s="294" t="str"/>
      <x:c r="N43" s="300" t="str"/>
      <x:c r="O43" s="294" t="str"/>
      <x:c r="P43" s="120" t="str"/>
    </x:row>
    <x:row r="44">
      <x:c r="A44" s="119" t="str"/>
      <x:c r="B44" s="294" t="str"/>
      <x:c r="C44" s="294" t="str"/>
      <x:c r="D44" s="294" t="str"/>
      <x:c r="E44" s="294" t="str"/>
      <x:c r="F44" s="294" t="str"/>
      <x:c r="G44" s="294" t="str"/>
      <x:c r="H44" s="294" t="str"/>
      <x:c r="I44" s="294" t="str"/>
      <x:c r="J44" s="300" t="str"/>
      <x:c r="K44" s="294" t="str"/>
      <x:c r="L44" s="294" t="str"/>
      <x:c r="M44" s="294" t="str"/>
      <x:c r="N44" s="300" t="str"/>
      <x:c r="O44" s="294" t="str"/>
      <x:c r="P44" s="120" t="str"/>
    </x:row>
    <x:row r="45">
      <x:c r="A45" s="119" t="str"/>
      <x:c r="B45" s="294" t="str"/>
      <x:c r="C45" s="294" t="str"/>
      <x:c r="D45" s="294" t="str"/>
      <x:c r="E45" s="294" t="str"/>
      <x:c r="F45" s="294" t="str"/>
      <x:c r="G45" s="294" t="str"/>
      <x:c r="H45" s="294" t="str"/>
      <x:c r="I45" s="294" t="str"/>
      <x:c r="J45" s="300" t="str"/>
      <x:c r="K45" s="294" t="str"/>
      <x:c r="L45" s="294" t="str"/>
      <x:c r="M45" s="294" t="str"/>
      <x:c r="N45" s="300" t="str"/>
      <x:c r="O45" s="294" t="str"/>
      <x:c r="P45" s="120" t="str"/>
    </x:row>
    <x:row r="46">
      <x:c r="A46" s="119" t="str"/>
      <x:c r="B46" s="294" t="str"/>
      <x:c r="C46" s="294" t="str"/>
      <x:c r="D46" s="294" t="str"/>
      <x:c r="E46" s="294" t="str"/>
      <x:c r="F46" s="294" t="str"/>
      <x:c r="G46" s="294" t="str"/>
      <x:c r="H46" s="294" t="str"/>
      <x:c r="I46" s="294" t="str"/>
      <x:c r="J46" s="300" t="str"/>
      <x:c r="K46" s="294" t="str"/>
      <x:c r="L46" s="294" t="str"/>
      <x:c r="M46" s="294" t="str"/>
      <x:c r="N46" s="300" t="str"/>
      <x:c r="O46" s="294" t="str"/>
      <x:c r="P46" s="120" t="str"/>
    </x:row>
    <x:row r="47">
      <x:c r="A47" s="119" t="str"/>
      <x:c r="B47" s="294" t="str"/>
      <x:c r="C47" s="294" t="str"/>
      <x:c r="D47" s="294" t="str"/>
      <x:c r="E47" s="294" t="str"/>
      <x:c r="F47" s="294" t="str"/>
      <x:c r="G47" s="294" t="str"/>
      <x:c r="H47" s="294" t="str"/>
      <x:c r="I47" s="294" t="str"/>
      <x:c r="J47" s="300" t="str"/>
      <x:c r="K47" s="294" t="str"/>
      <x:c r="L47" s="294" t="str"/>
      <x:c r="M47" s="294" t="str"/>
      <x:c r="N47" s="300" t="str"/>
      <x:c r="O47" s="294" t="str"/>
      <x:c r="P47" s="120" t="str"/>
    </x:row>
    <x:row r="48">
      <x:c r="A48" s="119" t="str"/>
      <x:c r="B48" s="294" t="str"/>
      <x:c r="C48" s="294" t="str"/>
      <x:c r="D48" s="294" t="str"/>
      <x:c r="E48" s="294" t="str"/>
      <x:c r="F48" s="294" t="str"/>
      <x:c r="G48" s="294" t="str"/>
      <x:c r="H48" s="294" t="str"/>
      <x:c r="I48" s="294" t="str"/>
      <x:c r="J48" s="300" t="str"/>
      <x:c r="K48" s="294" t="str"/>
      <x:c r="L48" s="294" t="str"/>
      <x:c r="M48" s="294" t="str"/>
      <x:c r="N48" s="300" t="str"/>
      <x:c r="O48" s="294" t="str"/>
      <x:c r="P48" s="120" t="str"/>
    </x:row>
    <x:row r="49">
      <x:c r="A49" s="119" t="str"/>
      <x:c r="B49" s="294" t="str"/>
      <x:c r="C49" s="294" t="str"/>
      <x:c r="D49" s="294" t="str"/>
      <x:c r="E49" s="294" t="str"/>
      <x:c r="F49" s="294" t="str"/>
      <x:c r="G49" s="294" t="str"/>
      <x:c r="H49" s="294" t="str"/>
      <x:c r="I49" s="294" t="str"/>
      <x:c r="J49" s="300" t="str"/>
      <x:c r="K49" s="294" t="str"/>
      <x:c r="L49" s="294" t="str"/>
      <x:c r="M49" s="294" t="str"/>
      <x:c r="N49" s="300" t="str"/>
      <x:c r="O49" s="294" t="str"/>
      <x:c r="P49" s="120" t="str"/>
    </x:row>
    <x:row r="50">
      <x:c r="A50" s="119" t="str"/>
      <x:c r="B50" s="294" t="str"/>
      <x:c r="C50" s="294" t="str"/>
      <x:c r="D50" s="294" t="str"/>
      <x:c r="E50" s="294" t="str"/>
      <x:c r="F50" s="294" t="str"/>
      <x:c r="G50" s="294" t="str"/>
      <x:c r="H50" s="294" t="str"/>
      <x:c r="I50" s="294" t="str"/>
      <x:c r="J50" s="300" t="str"/>
      <x:c r="K50" s="294" t="str"/>
      <x:c r="L50" s="294" t="str"/>
      <x:c r="M50" s="294" t="str"/>
      <x:c r="N50" s="300" t="str"/>
      <x:c r="O50" s="294" t="str"/>
      <x:c r="P50" s="120" t="str"/>
    </x:row>
    <x:row r="51">
      <x:c r="A51" s="119" t="str"/>
      <x:c r="B51" s="294" t="str"/>
      <x:c r="C51" s="294" t="str"/>
      <x:c r="D51" s="294" t="str"/>
      <x:c r="E51" s="294" t="str"/>
      <x:c r="F51" s="294" t="str"/>
      <x:c r="G51" s="294" t="str"/>
      <x:c r="H51" s="294" t="str"/>
      <x:c r="I51" s="294" t="str"/>
      <x:c r="J51" s="300" t="str"/>
      <x:c r="K51" s="294" t="str"/>
      <x:c r="L51" s="294" t="str"/>
      <x:c r="M51" s="294" t="str"/>
      <x:c r="N51" s="300" t="str"/>
      <x:c r="O51" s="294" t="str"/>
      <x:c r="P51" s="120" t="str"/>
    </x:row>
    <x:row r="52">
      <x:c r="A52" s="119" t="str"/>
      <x:c r="B52" s="294" t="str"/>
      <x:c r="C52" s="294" t="str"/>
      <x:c r="D52" s="294" t="str"/>
      <x:c r="E52" s="294" t="str"/>
      <x:c r="F52" s="294" t="str"/>
      <x:c r="G52" s="294" t="str"/>
      <x:c r="H52" s="294" t="str"/>
      <x:c r="I52" s="294" t="str"/>
      <x:c r="J52" s="300" t="str"/>
      <x:c r="K52" s="294" t="str"/>
      <x:c r="L52" s="294" t="str"/>
      <x:c r="M52" s="294" t="str"/>
      <x:c r="N52" s="300" t="str"/>
      <x:c r="O52" s="294" t="str"/>
      <x:c r="P52" s="120" t="str"/>
    </x:row>
    <x:row r="53">
      <x:c r="A53" s="119" t="str"/>
      <x:c r="B53" s="294" t="str"/>
      <x:c r="C53" s="294" t="str"/>
      <x:c r="D53" s="294" t="str"/>
      <x:c r="E53" s="294" t="str"/>
      <x:c r="F53" s="294" t="str"/>
      <x:c r="G53" s="294" t="str"/>
      <x:c r="H53" s="294" t="str"/>
      <x:c r="I53" s="294" t="str"/>
      <x:c r="J53" s="300" t="str"/>
      <x:c r="K53" s="294" t="str"/>
      <x:c r="L53" s="294" t="str"/>
      <x:c r="M53" s="294" t="str"/>
      <x:c r="N53" s="300" t="str"/>
      <x:c r="O53" s="294" t="str"/>
      <x:c r="P53" s="120" t="str"/>
    </x:row>
    <x:row r="54">
      <x:c r="A54" s="119" t="str"/>
      <x:c r="B54" s="294" t="str"/>
      <x:c r="C54" s="294" t="str"/>
      <x:c r="D54" s="294" t="str"/>
      <x:c r="E54" s="294" t="str"/>
      <x:c r="F54" s="294" t="str"/>
      <x:c r="G54" s="294" t="str"/>
      <x:c r="H54" s="294" t="str"/>
      <x:c r="I54" s="294" t="str"/>
      <x:c r="J54" s="300" t="str"/>
      <x:c r="K54" s="294" t="str"/>
      <x:c r="L54" s="294" t="str"/>
      <x:c r="M54" s="294" t="str"/>
      <x:c r="N54" s="300" t="str"/>
      <x:c r="O54" s="294" t="str"/>
      <x:c r="P54" s="120" t="str"/>
    </x:row>
    <x:row r="55">
      <x:c r="A55" s="119" t="str"/>
      <x:c r="B55" s="294" t="str"/>
      <x:c r="C55" s="294" t="str"/>
      <x:c r="D55" s="294" t="str"/>
      <x:c r="E55" s="294" t="str"/>
      <x:c r="F55" s="294" t="str"/>
      <x:c r="G55" s="294" t="str"/>
      <x:c r="H55" s="294" t="str"/>
      <x:c r="I55" s="294" t="str"/>
      <x:c r="J55" s="300" t="str"/>
      <x:c r="K55" s="294" t="str"/>
      <x:c r="L55" s="294" t="str"/>
      <x:c r="M55" s="294" t="str"/>
      <x:c r="N55" s="300" t="str"/>
      <x:c r="O55" s="294" t="str"/>
      <x:c r="P55" s="120" t="str"/>
    </x:row>
    <x:row r="56">
      <x:c r="A56" s="119" t="str"/>
      <x:c r="B56" s="294" t="str"/>
      <x:c r="C56" s="294" t="str"/>
      <x:c r="D56" s="294" t="str"/>
      <x:c r="E56" s="294" t="str"/>
      <x:c r="F56" s="294" t="str"/>
      <x:c r="G56" s="294" t="str"/>
      <x:c r="H56" s="294" t="str"/>
      <x:c r="I56" s="294" t="str"/>
      <x:c r="J56" s="300" t="str"/>
      <x:c r="K56" s="294" t="str"/>
      <x:c r="L56" s="294" t="str"/>
      <x:c r="M56" s="294" t="str"/>
      <x:c r="N56" s="300" t="str"/>
      <x:c r="O56" s="294" t="str"/>
      <x:c r="P56" s="120" t="str"/>
    </x:row>
    <x:row r="57">
      <x:c r="A57" s="119" t="str"/>
      <x:c r="B57" s="294" t="str"/>
      <x:c r="C57" s="294" t="str"/>
      <x:c r="D57" s="294" t="str"/>
      <x:c r="E57" s="294" t="str"/>
      <x:c r="F57" s="294" t="str"/>
      <x:c r="G57" s="294" t="str"/>
      <x:c r="H57" s="294" t="str"/>
      <x:c r="I57" s="294" t="str"/>
      <x:c r="J57" s="300" t="str"/>
      <x:c r="K57" s="294" t="str"/>
      <x:c r="L57" s="294" t="str"/>
      <x:c r="M57" s="294" t="str"/>
      <x:c r="N57" s="300" t="str"/>
      <x:c r="O57" s="294" t="str"/>
      <x:c r="P57" s="120" t="str"/>
    </x:row>
    <x:row r="58">
      <x:c r="A58" s="119" t="str"/>
      <x:c r="B58" s="294" t="str"/>
      <x:c r="C58" s="294" t="str"/>
      <x:c r="D58" s="294" t="str"/>
      <x:c r="E58" s="294" t="str"/>
      <x:c r="F58" s="294" t="str"/>
      <x:c r="G58" s="294" t="str"/>
      <x:c r="H58" s="294" t="str"/>
      <x:c r="I58" s="294" t="str"/>
      <x:c r="J58" s="300" t="str"/>
      <x:c r="K58" s="294" t="str"/>
      <x:c r="L58" s="294" t="str"/>
      <x:c r="M58" s="294" t="str"/>
      <x:c r="N58" s="300" t="str"/>
      <x:c r="O58" s="294" t="str"/>
      <x:c r="P58" s="120" t="str"/>
    </x:row>
    <x:row r="59">
      <x:c r="A59" s="119" t="str"/>
      <x:c r="B59" s="294" t="str"/>
      <x:c r="C59" s="294" t="str"/>
      <x:c r="D59" s="294" t="str"/>
      <x:c r="E59" s="294" t="str"/>
      <x:c r="F59" s="294" t="str"/>
      <x:c r="G59" s="294" t="str"/>
      <x:c r="H59" s="294" t="str"/>
      <x:c r="I59" s="294" t="str"/>
      <x:c r="J59" s="300" t="str"/>
      <x:c r="K59" s="294" t="str"/>
      <x:c r="L59" s="294" t="str"/>
      <x:c r="M59" s="294" t="str"/>
      <x:c r="N59" s="300" t="str"/>
      <x:c r="O59" s="294" t="str"/>
      <x:c r="P59" s="120" t="str"/>
    </x:row>
    <x:row r="60">
      <x:c r="A60" s="119" t="str"/>
      <x:c r="B60" s="294" t="str"/>
      <x:c r="C60" s="294" t="str"/>
      <x:c r="D60" s="294" t="str"/>
      <x:c r="E60" s="294" t="str"/>
      <x:c r="F60" s="294" t="str"/>
      <x:c r="G60" s="294" t="str"/>
      <x:c r="H60" s="294" t="str"/>
      <x:c r="I60" s="294" t="str"/>
      <x:c r="J60" s="300" t="str"/>
      <x:c r="K60" s="294" t="str"/>
      <x:c r="L60" s="294" t="str"/>
      <x:c r="M60" s="294" t="str"/>
      <x:c r="N60" s="300" t="str"/>
      <x:c r="O60" s="294" t="str"/>
      <x:c r="P60" s="120" t="str"/>
    </x:row>
    <x:row r="61">
      <x:c r="A61" s="119" t="str"/>
      <x:c r="B61" s="294" t="str"/>
      <x:c r="C61" s="294" t="str"/>
      <x:c r="D61" s="294" t="str"/>
      <x:c r="E61" s="294" t="str"/>
      <x:c r="F61" s="294" t="str"/>
      <x:c r="G61" s="294" t="str"/>
      <x:c r="H61" s="294" t="str"/>
      <x:c r="I61" s="294" t="str"/>
      <x:c r="J61" s="300" t="str"/>
      <x:c r="K61" s="294" t="str"/>
      <x:c r="L61" s="294" t="str"/>
      <x:c r="M61" s="294" t="str"/>
      <x:c r="N61" s="300" t="str"/>
      <x:c r="O61" s="294" t="str"/>
      <x:c r="P61" s="120" t="str"/>
    </x:row>
    <x:row r="62">
      <x:c r="A62" s="119" t="str"/>
      <x:c r="B62" s="294" t="str"/>
      <x:c r="C62" s="294" t="str"/>
      <x:c r="D62" s="294" t="str"/>
      <x:c r="E62" s="294" t="str"/>
      <x:c r="F62" s="294" t="str"/>
      <x:c r="G62" s="294" t="str"/>
      <x:c r="H62" s="294" t="str"/>
      <x:c r="I62" s="294" t="str"/>
      <x:c r="J62" s="300" t="str"/>
      <x:c r="K62" s="294" t="str"/>
      <x:c r="L62" s="294" t="str"/>
      <x:c r="M62" s="294" t="str"/>
      <x:c r="N62" s="300" t="str"/>
      <x:c r="O62" s="294" t="str"/>
      <x:c r="P62" s="120" t="str"/>
    </x:row>
    <x:row r="63">
      <x:c r="A63" s="119" t="str"/>
      <x:c r="B63" s="294" t="str"/>
      <x:c r="C63" s="294" t="str"/>
      <x:c r="D63" s="294" t="str"/>
      <x:c r="E63" s="294" t="str"/>
      <x:c r="F63" s="294" t="str"/>
      <x:c r="G63" s="294" t="str"/>
      <x:c r="H63" s="294" t="str"/>
      <x:c r="I63" s="294" t="str"/>
      <x:c r="J63" s="300" t="str"/>
      <x:c r="K63" s="294" t="str"/>
      <x:c r="L63" s="294" t="str"/>
      <x:c r="M63" s="294" t="str"/>
      <x:c r="N63" s="300" t="str"/>
      <x:c r="O63" s="294" t="str"/>
      <x:c r="P63" s="120" t="str"/>
    </x:row>
    <x:row r="64">
      <x:c r="A64" s="119" t="str"/>
      <x:c r="B64" s="294" t="str"/>
      <x:c r="C64" s="294" t="str"/>
      <x:c r="D64" s="294" t="str"/>
      <x:c r="E64" s="294" t="str"/>
      <x:c r="F64" s="294" t="str"/>
      <x:c r="G64" s="294" t="str"/>
      <x:c r="H64" s="294" t="str"/>
      <x:c r="I64" s="294" t="str"/>
      <x:c r="J64" s="300" t="str"/>
      <x:c r="K64" s="294" t="str"/>
      <x:c r="L64" s="294" t="str"/>
      <x:c r="M64" s="294" t="str"/>
      <x:c r="N64" s="300" t="str"/>
      <x:c r="O64" s="294" t="str"/>
      <x:c r="P64" s="120" t="str"/>
    </x:row>
    <x:row r="65">
      <x:c r="A65" s="119" t="str"/>
      <x:c r="B65" s="294" t="str"/>
      <x:c r="C65" s="294" t="str"/>
      <x:c r="D65" s="294" t="str"/>
      <x:c r="E65" s="294" t="str"/>
      <x:c r="F65" s="294" t="str"/>
      <x:c r="G65" s="294" t="str"/>
      <x:c r="H65" s="294" t="str"/>
      <x:c r="I65" s="294" t="str"/>
      <x:c r="J65" s="300" t="str"/>
      <x:c r="K65" s="294" t="str"/>
      <x:c r="L65" s="294" t="str"/>
      <x:c r="M65" s="294" t="str"/>
      <x:c r="N65" s="300" t="str"/>
      <x:c r="O65" s="294" t="str"/>
      <x:c r="P65" s="120" t="str"/>
    </x:row>
    <x:row r="66">
      <x:c r="A66" s="119" t="str"/>
      <x:c r="B66" s="294" t="str"/>
      <x:c r="C66" s="294" t="str"/>
      <x:c r="D66" s="294" t="str"/>
      <x:c r="E66" s="294" t="str"/>
      <x:c r="F66" s="294" t="str"/>
      <x:c r="G66" s="294" t="str"/>
      <x:c r="H66" s="294" t="str"/>
      <x:c r="I66" s="294" t="str"/>
      <x:c r="J66" s="300" t="str"/>
      <x:c r="K66" s="294" t="str"/>
      <x:c r="L66" s="294" t="str"/>
      <x:c r="M66" s="294" t="str"/>
      <x:c r="N66" s="300" t="str"/>
      <x:c r="O66" s="294" t="str"/>
      <x:c r="P66" s="120" t="str"/>
    </x:row>
    <x:row r="67">
      <x:c r="A67" s="119" t="str"/>
      <x:c r="B67" s="294" t="str"/>
      <x:c r="C67" s="294" t="str"/>
      <x:c r="D67" s="294" t="str"/>
      <x:c r="E67" s="294" t="str"/>
      <x:c r="F67" s="294" t="str"/>
      <x:c r="G67" s="294" t="str"/>
      <x:c r="H67" s="294" t="str"/>
      <x:c r="I67" s="294" t="str"/>
      <x:c r="J67" s="300" t="str"/>
      <x:c r="K67" s="294" t="str"/>
      <x:c r="L67" s="294" t="str"/>
      <x:c r="M67" s="294" t="str"/>
      <x:c r="N67" s="300" t="str"/>
      <x:c r="O67" s="294" t="str"/>
      <x:c r="P67" s="120" t="str"/>
    </x:row>
    <x:row r="68">
      <x:c r="A68" s="119" t="str"/>
      <x:c r="B68" s="294" t="str"/>
      <x:c r="C68" s="294" t="str"/>
      <x:c r="D68" s="294" t="str"/>
      <x:c r="E68" s="294" t="str"/>
      <x:c r="F68" s="294" t="str"/>
      <x:c r="G68" s="294" t="str"/>
      <x:c r="H68" s="294" t="str"/>
      <x:c r="I68" s="294" t="str"/>
      <x:c r="J68" s="300" t="str"/>
      <x:c r="K68" s="294" t="str"/>
      <x:c r="L68" s="294" t="str"/>
      <x:c r="M68" s="294" t="str"/>
      <x:c r="N68" s="300" t="str"/>
      <x:c r="O68" s="294" t="str"/>
      <x:c r="P68" s="120" t="str"/>
    </x:row>
    <x:row r="69">
      <x:c r="A69" s="119" t="str"/>
      <x:c r="B69" s="294" t="str"/>
      <x:c r="C69" s="294" t="str"/>
      <x:c r="D69" s="294" t="str"/>
      <x:c r="E69" s="294" t="str"/>
      <x:c r="F69" s="294" t="str"/>
      <x:c r="G69" s="294" t="str"/>
      <x:c r="H69" s="294" t="str"/>
      <x:c r="I69" s="294" t="str"/>
      <x:c r="J69" s="300" t="str"/>
      <x:c r="K69" s="294" t="str"/>
      <x:c r="L69" s="294" t="str"/>
      <x:c r="M69" s="294" t="str"/>
      <x:c r="N69" s="300" t="str"/>
      <x:c r="O69" s="294" t="str"/>
      <x:c r="P69" s="120" t="str"/>
    </x:row>
    <x:row r="70">
      <x:c r="A70" s="121" t="str"/>
      <x:c r="B70" s="295" t="str"/>
      <x:c r="C70" s="295" t="str"/>
      <x:c r="D70" s="295" t="str"/>
      <x:c r="E70" s="295" t="str"/>
      <x:c r="F70" s="295" t="str"/>
      <x:c r="G70" s="295" t="str"/>
      <x:c r="H70" s="295" t="str"/>
      <x:c r="I70" s="295" t="str"/>
      <x:c r="J70" s="301" t="str"/>
      <x:c r="K70" s="295" t="str"/>
      <x:c r="L70" s="295" t="str"/>
      <x:c r="M70" s="295" t="str"/>
      <x:c r="N70" s="301" t="str"/>
      <x:c r="O70" s="295" t="str"/>
      <x:c r="P70" s="122" t="str"/>
    </x:row>
  </x:sheetData>
  <x:mergeCells>
    <x:mergeCell ref="A1:P1"/>
    <x:mergeCell ref="A7:P7"/>
  </x:mergeCells>
  <x:conditionalFormatting sqref="K11:K70">
    <x:cfRule type="expression" dxfId="3" priority="1">
      <x:formula>OR(INDIRECT("RC",0)="Completed",INDIRECT("RC",0)="Closed",INDIRECT("RC",0)="Conforming",INDIRECT("RC",0)="Fully Implemented",INDIRECT("RC",0)="Go")</x:formula>
    </x:cfRule>
    <x:cfRule type="expression" dxfId="4" priority="2">
      <x:formula>OR(INDIRECT("RC",0)="Blocked",INDIRECT("RC",0)="Major NC",INDIRECT("RC",0)="Not Implemented",INDIRECT("RC",0)="Stop",INDIRECT("RC",0)="Critical")</x:formula>
    </x:cfRule>
    <x:cfRule type="expression" dxfId="5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4">
    <x:dataValidation type="list" sqref="D11:D70">
      <x:formula1>"Major NC,Minor NC,Opportunity,Observation"</x:formula1>
    </x:dataValidation>
    <x:dataValidation type="list" sqref="E11:E70">
      <x:formula1>"Critical,High,Medium,Low"</x:formula1>
    </x:dataValidation>
    <x:dataValidation type="list" sqref="K11:K70">
      <x:formula1>"Not Started,Planned,Open,In Progress,Blocked,Completed,Closed"</x:formula1>
    </x:dataValidation>
    <x:dataValidation type="list" sqref="P11:P7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f9301bf87a4b2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22" hidden="0" customWidth="1"/>
    <x:col min="5" max="5" width="18" hidden="0" customWidth="1"/>
  </x:cols>
  <x:sheetData>
    <x:row r="1" ht="34" customHeight="1">
      <x:c r="A1" s="169" t="str">
        <x:v>Internal Innovation Audit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27" t="str">
        <x:v>Document Code</x:v>
      </x:c>
      <x:c r="B3" s="192" t="str">
        <x:v>INMS-RPT-004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KPI cards use Actual Data only. The chart displays Example Data until at least one Actual Data finding is entered.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8"/>
    </x:row>
    <x:row r="9">
      <x:c r="A9" s="277" t="str">
        <x:v>KPI</x:v>
      </x:c>
      <x:c r="B9" s="279" t="str">
        <x:v>Value</x:v>
      </x:c>
      <x:c r="D9" s="277" t="str">
        <x:v>Chart Control</x:v>
      </x:c>
      <x:c r="E9" s="279" t="str">
        <x:v>Value</x:v>
      </x:c>
    </x:row>
    <x:row r="10">
      <x:c r="A10" s="38" t="str">
        <x:v>Actual Findings</x:v>
      </x:c>
      <x:c r="B10" s="39" t="n">
        <x:f>COUNTIF('Findings Tracker'!$P$11:$P$70,"Actual Data")</x:f>
        <x:v>0</x:v>
      </x:c>
      <x:c r="D10" s="38" t="str">
        <x:v>Chart Data Mode</x:v>
      </x:c>
      <x:c r="E10" s="39" t="str">
        <x:f>IF(COUNTIF('Findings Tracker'!$P$11:$P$70,"Actual Data")&gt;0,"Actual Data","Illustrative Data")</x:f>
        <x:v>Illustrative Data</x:v>
      </x:c>
    </x:row>
    <x:row r="11">
      <x:c r="A11" s="38" t="str">
        <x:v>Major NC</x:v>
      </x:c>
      <x:c r="B11" s="39" t="n">
        <x:f>COUNTIFS('Findings Tracker'!$P$11:$P$70,"Actual Data",'Findings Tracker'!$D$11:$D$70,"Major NC")</x:f>
        <x:v>0</x:v>
      </x:c>
      <x:c r="D11" s="40" t="str">
        <x:v>Chart Source Type</x:v>
      </x:c>
      <x:c r="E11" s="41" t="str">
        <x:f>IF(COUNTIF('Findings Tracker'!$P$11:$P$70,"Actual Data")&gt;0,"Actual Data","Example Data")</x:f>
        <x:v>Example Data</x:v>
      </x:c>
    </x:row>
    <x:row r="12">
      <x:c r="A12" s="38" t="str">
        <x:v>Minor NC</x:v>
      </x:c>
      <x:c r="B12" s="39" t="n">
        <x:f>COUNTIFS('Findings Tracker'!$P$11:$P$70,"Actual Data",'Findings Tracker'!$D$11:$D$70,"Minor NC")</x:f>
        <x:v>0</x:v>
      </x:c>
    </x:row>
    <x:row r="13">
      <x:c r="A13" s="38" t="str">
        <x:v>Opportunities</x:v>
      </x:c>
      <x:c r="B13" s="39" t="n">
        <x:f>COUNTIFS('Findings Tracker'!$P$11:$P$70,"Actual Data",'Findings Tracker'!$D$11:$D$70,"Opportunity")</x:f>
        <x:v>0</x:v>
      </x:c>
    </x:row>
    <x:row r="14">
      <x:c r="A14" s="38" t="str">
        <x:v>Critical / High Impact</x:v>
      </x:c>
      <x:c r="B14" s="39" t="n">
        <x:f>COUNTIFS('Findings Tracker'!$P$11:$P$70,"Actual Data",'Findings Tracker'!$E$11:$E$70,"Critical")+COUNTIFS('Findings Tracker'!$P$11:$P$70,"Actual Data",'Findings Tracker'!$E$11:$E$70,"High")</x:f>
        <x:v>0</x:v>
      </x:c>
      <x:c r="D14" s="277" t="str">
        <x:v>Finding Type</x:v>
      </x:c>
      <x:c r="E14" s="279" t="str">
        <x:v>Count</x:v>
      </x:c>
    </x:row>
    <x:row r="15">
      <x:c r="A15" s="38" t="str">
        <x:v>Open / In Progress</x:v>
      </x:c>
      <x:c r="B15" s="39" t="n">
        <x:f>COUNTIFS('Findings Tracker'!$P$11:$P$70,"Actual Data",'Findings Tracker'!$K$11:$K$70,"Open")+COUNTIFS('Findings Tracker'!$P$11:$P$70,"Actual Data",'Findings Tracker'!$K$11:$K$70,"In Progress")</x:f>
        <x:v>0</x:v>
      </x:c>
      <x:c r="D15" s="119" t="str">
        <x:v>Major NC</x:v>
      </x:c>
      <x:c r="E15" s="120" t="n">
        <x:f>COUNTIFS('Findings Tracker'!$P$11:$P$70,$E$11,'Findings Tracker'!$D$11:$D$70,D15)</x:f>
        <x:v>1</x:v>
      </x:c>
    </x:row>
    <x:row r="16">
      <x:c r="A16" s="38" t="str">
        <x:v>Blocked</x:v>
      </x:c>
      <x:c r="B16" s="39" t="n">
        <x:f>COUNTIFS('Findings Tracker'!$P$11:$P$70,"Actual Data",'Findings Tracker'!$K$11:$K$70,"Blocked")</x:f>
        <x:v>0</x:v>
      </x:c>
      <x:c r="D16" s="119" t="str">
        <x:v>Minor NC</x:v>
      </x:c>
      <x:c r="E16" s="120" t="n">
        <x:f>COUNTIFS('Findings Tracker'!$P$11:$P$70,$E$11,'Findings Tracker'!$D$11:$D$70,D16)</x:f>
        <x:v>2</x:v>
      </x:c>
    </x:row>
    <x:row r="17">
      <x:c r="A17" s="38" t="str">
        <x:v>Closed / Completed</x:v>
      </x:c>
      <x:c r="B17" s="39" t="n">
        <x:f>COUNTIFS('Findings Tracker'!$P$11:$P$70,"Actual Data",'Findings Tracker'!$K$11:$K$70,"Closed")+COUNTIFS('Findings Tracker'!$P$11:$P$70,"Actual Data",'Findings Tracker'!$K$11:$K$70,"Completed")</x:f>
        <x:v>0</x:v>
      </x:c>
      <x:c r="D17" s="119" t="str">
        <x:v>Opportunity</x:v>
      </x:c>
      <x:c r="E17" s="120" t="n">
        <x:f>COUNTIFS('Findings Tracker'!$P$11:$P$70,$E$11,'Findings Tracker'!$D$11:$D$70,D17)</x:f>
        <x:v>1</x:v>
      </x:c>
    </x:row>
    <x:row r="18">
      <x:c r="A18" s="40" t="str">
        <x:v>Overdue Open Findings</x:v>
      </x:c>
      <x:c r="B18" s="41" t="n">
        <x:f>COUNTIFS('Findings Tracker'!$P$11:$P$70,"Actual Data",'Findings Tracker'!$J$11:$J$70,"&lt;"&amp;TODAY(),'Findings Tracker'!$K$11:$K$70,"&lt;&gt;Closed",'Findings Tracker'!$K$11:$K$70,"&lt;&gt;Completed",'Findings Tracker'!$A$11:$A$70,"&lt;&gt;")</x:f>
        <x:v>0</x:v>
      </x:c>
      <x:c r="D18" s="121" t="str">
        <x:v>Observation</x:v>
      </x:c>
      <x:c r="E18" s="122" t="n">
        <x:f>COUNTIFS('Findings Tracker'!$P$11:$P$70,$E$11,'Findings Tracker'!$D$11:$D$70,D18)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95398269f1224984"/>
</x:worksheet>
</file>