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43460d657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61ecafc4f9a4eca"/>
    <x:sheet xmlns:r="http://schemas.openxmlformats.org/officeDocument/2006/relationships" name="Gap Analysis" sheetId="2" r:id="R1ae5412781ae4992"/>
    <x:sheet xmlns:r="http://schemas.openxmlformats.org/officeDocument/2006/relationships" name="Dashboard" sheetId="3" r:id="Ra21486b89c284e79"/>
    <x:sheet xmlns:r="http://schemas.openxmlformats.org/officeDocument/2006/relationships" name="Reference Data" sheetId="4" r:id="Re86160cb2cc94c76"/>
    <x:sheet xmlns:r="http://schemas.openxmlformats.org/officeDocument/2006/relationships" name="Revision History" sheetId="5" r:id="R7403ddfe3d5648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4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856aa022645ee" /><Relationship Type="http://schemas.openxmlformats.org/officeDocument/2006/relationships/theme" Target="/xl/theme/theme1.xml" Id="Raade9c00c1604e4f" /><Relationship Type="http://schemas.openxmlformats.org/officeDocument/2006/relationships/sharedStrings" Target="/xl/sharedStrings.xml" Id="Rf1f98f741aad4a81" /><Relationship Type="http://schemas.openxmlformats.org/officeDocument/2006/relationships/worksheet" Target="/xl/worksheets/sheet1.xml" Id="R661ecafc4f9a4eca" /><Relationship Type="http://schemas.openxmlformats.org/officeDocument/2006/relationships/worksheet" Target="/xl/worksheets/sheet2.xml" Id="R1ae5412781ae4992" /><Relationship Type="http://schemas.openxmlformats.org/officeDocument/2006/relationships/worksheet" Target="/xl/worksheets/sheet3.xml" Id="Ra21486b89c284e79" /><Relationship Type="http://schemas.openxmlformats.org/officeDocument/2006/relationships/worksheet" Target="/xl/worksheets/sheet4.xml" Id="Re86160cb2cc94c76" /><Relationship Type="http://schemas.openxmlformats.org/officeDocument/2006/relationships/worksheet" Target="/xl/worksheets/sheet5.xml" Id="R7403ddfe3d5648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88a52738304436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Assessment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88a52738304436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SMSGapAnalysisTable" displayName="ISMSGapAnalysisTable" ref="A9:O59" headerRowCount="1" totalsRowCount="0" totalsRowShown="0">
  <x:tableColumns count="15">
    <x:tableColumn id="1" name="Gap ID"/>
    <x:tableColumn id="2" name="Clause / Domain"/>
    <x:tableColumn id="3" name="Theme"/>
    <x:tableColumn id="4" name="Requirement Theme"/>
    <x:tableColumn id="5" name="Paraphrased Assessment Criterion"/>
    <x:tableColumn id="6" name="Current State"/>
    <x:tableColumn id="7" name="Evidence / Reference"/>
    <x:tableColumn id="8" name="Gap Description"/>
    <x:tableColumn id="9" name="Security / Business Impact"/>
    <x:tableColumn id="10" name="Priority"/>
    <x:tableColumn id="11" name="Recommended Action"/>
    <x:tableColumn id="12" name="Owner"/>
    <x:tableColumn id="13" name="Due Date"/>
    <x:tableColumn id="14" name="Status"/>
    <x:tableColumn id="1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c9b167e77cd496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e78ec6af7714932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Information Security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ISMS-ASM-001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assess the organization’s current ISMS against practical themes derived from ISO/IEC 27001:2022 and key control-domain implementation expectations. Criteria are paraphrased; verify final conformity decisions against the licensed standard.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Assess each criterion using evidence from documents, systems, interviews, records and observation.</x:v>
      </x:c>
    </x:row>
    <x:row r="11">
      <x:c r="A11" s="41" t="str">
        <x:v>2</x:v>
      </x:c>
      <x:c r="B11" s="30" t="str">
        <x:v>Use Conforming only when evidence demonstrates the criterion is implemented and operating.</x:v>
      </x:c>
    </x:row>
    <x:row r="12">
      <x:c r="A12" s="41" t="str">
        <x:v>3</x:v>
      </x:c>
      <x:c r="B12" s="30" t="str">
        <x:v>Describe the gap in practical terms and record business/security impact.</x:v>
      </x:c>
    </x:row>
    <x:row r="13">
      <x:c r="A13" s="41" t="str">
        <x:v>4</x:v>
      </x:c>
      <x:c r="B13" s="30" t="str">
        <x:v>Assign priority based on information security risk, compliance impact, dependency and certification readiness.</x:v>
      </x:c>
    </x:row>
    <x:row r="14">
      <x:c r="A14" s="41" t="str">
        <x:v>5</x:v>
      </x:c>
      <x:c r="B14" s="30" t="str">
        <x:v>Use the separate action-plan workbook for detailed remediation tracking.</x:v>
      </x:c>
    </x:row>
    <x:row r="15">
      <x:c r="A15" s="41" t="str">
        <x:v>6</x:v>
      </x:c>
      <x:c r="B15" s="30" t="str">
        <x:v>For Annex A controls, use the organization’s risk assessment and Statement of Applicability to determine applicability.</x:v>
      </x:c>
    </x:row>
    <x:row r="16">
      <x:c r="A16" s="41" t="str">
        <x:v>7</x:v>
      </x:c>
      <x:c r="B16" s="30" t="str">
        <x:v>Do not mark a control N/A solely because it is difficult to implement; record a justified applicability decision.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4" hidden="0" customWidth="1"/>
    <x:col min="4" max="4" width="30" hidden="0" customWidth="1"/>
    <x:col min="5" max="5" width="50" hidden="0" customWidth="1"/>
    <x:col min="6" max="6" width="20" hidden="0" customWidth="1"/>
    <x:col min="7" max="7" width="34" hidden="0" customWidth="1"/>
    <x:col min="8" max="8" width="34" hidden="0" customWidth="1"/>
    <x:col min="9" max="9" width="30" hidden="0" customWidth="1"/>
    <x:col min="10" max="10" width="11" hidden="0" customWidth="1"/>
    <x:col min="11" max="11" width="36" hidden="0" customWidth="1"/>
    <x:col min="12" max="12" width="18" hidden="0" customWidth="1"/>
    <x:col min="13" max="13" width="13" hidden="0" customWidth="1"/>
    <x:col min="14" max="14" width="14" hidden="0" customWidth="1"/>
    <x:col min="15" max="15" width="24" hidden="0" customWidth="1"/>
  </x:cols>
  <x:sheetData>
    <x:row r="1" ht="26" customHeight="1">
      <x:c r="A1" s="5" t="str">
        <x:v>Information Security Gap Analysis - Main Assessment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ISMS-ASM-001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Assessment Information</x:v>
      </x:c>
      <x:c r="B5" s="36"/>
      <x:c r="C5" s="36"/>
      <x:c r="D5" s="36"/>
      <x:c r="E5" s="36"/>
      <x:c r="F5" s="36"/>
      <x:c r="G5" s="36"/>
      <x:c r="H5" s="36"/>
      <x:c r="I5" s="36"/>
      <x:c r="J5" s="36"/>
      <x:c r="K5" s="36"/>
      <x:c r="L5" s="36"/>
      <x:c r="M5" s="36"/>
      <x:c r="N5" s="36"/>
      <x:c r="O5" s="36"/>
    </x:row>
    <x:row r="6">
      <x:c r="A6" s="30" t="str">
        <x:v>Organization</x:v>
      </x:c>
      <x:c r="B6" s="30" t="str">
        <x:v>[ORGANIZATION NAME]</x:v>
      </x:c>
      <x:c r="C6" s="30" t="str">
        <x:v>Assessment Date</x:v>
      </x:c>
      <x:c r="D6" s="30"/>
      <x:c r="E6" s="30" t="str">
        <x:v>Lead Assessor</x:v>
      </x:c>
      <x:c r="F6" s="30" t="str"/>
    </x:row>
    <x:row r="7">
      <x:c r="A7" s="30" t="str">
        <x:v>ISMS Scope</x:v>
      </x:c>
      <x:c r="B7" s="30" t="str">
        <x:v>[ISMS SCOPE]</x:v>
      </x:c>
      <x:c r="C7" s="30" t="str">
        <x:v>Assessment Type</x:v>
      </x:c>
      <x:c r="D7" s="30" t="str">
        <x:v>Initial / Periodic</x:v>
      </x:c>
      <x:c r="E7" s="30" t="str">
        <x:v>Reviewer</x:v>
      </x:c>
      <x:c r="F7" s="30" t="str"/>
    </x:row>
    <x:row r="9">
      <x:c r="A9" s="22" t="str">
        <x:v>Gap ID</x:v>
      </x:c>
      <x:c r="B9" s="22" t="str">
        <x:v>Clause / Domain</x:v>
      </x:c>
      <x:c r="C9" s="22" t="str">
        <x:v>Theme</x:v>
      </x:c>
      <x:c r="D9" s="22" t="str">
        <x:v>Requirement Theme</x:v>
      </x:c>
      <x:c r="E9" s="22" t="str">
        <x:v>Paraphrased Assessment Criterion</x:v>
      </x:c>
      <x:c r="F9" s="22" t="str">
        <x:v>Current State</x:v>
      </x:c>
      <x:c r="G9" s="22" t="str">
        <x:v>Evidence / Reference</x:v>
      </x:c>
      <x:c r="H9" s="22" t="str">
        <x:v>Gap Description</x:v>
      </x:c>
      <x:c r="I9" s="22" t="str">
        <x:v>Security / Business Impact</x:v>
      </x:c>
      <x:c r="J9" s="22" t="str">
        <x:v>Priority</x:v>
      </x:c>
      <x:c r="K9" s="22" t="str">
        <x:v>Recommended Action</x:v>
      </x:c>
      <x:c r="L9" s="22" t="str">
        <x:v>Owner</x:v>
      </x:c>
      <x:c r="M9" s="22" t="str">
        <x:v>Due Date</x:v>
      </x:c>
      <x:c r="N9" s="22" t="str">
        <x:v>Status</x:v>
      </x:c>
      <x:c r="O9" s="22" t="str">
        <x:v>Notes</x:v>
      </x:c>
    </x:row>
    <x:row r="10">
      <x:c r="A10" s="30" t="str">
        <x:v>ISMS-GA-001</x:v>
      </x:c>
      <x:c r="B10" s="30" t="str">
        <x:v>4</x:v>
      </x:c>
      <x:c r="C10" s="30" t="str">
        <x:v>Context</x:v>
      </x:c>
      <x:c r="D10" s="30" t="str">
        <x:v>Internal/external context</x:v>
      </x:c>
      <x:c r="E10" s="30" t="str">
        <x:v>Relevant business, technology, threat, regulatory and organizational issues affecting the ISMS are identified and reviewed.</x:v>
      </x:c>
      <x:c r="F10" s="30" t="str">
        <x:v>Not Assessed</x:v>
      </x:c>
      <x:c r="G10" s="30" t="str"/>
      <x:c r="H10" s="30" t="str"/>
      <x:c r="I10" s="30" t="str"/>
      <x:c r="J10" s="30" t="str">
        <x:v>Medium</x:v>
      </x:c>
      <x:c r="K10" s="30" t="str"/>
      <x:c r="L10" s="30" t="str"/>
      <x:c r="M10" s="44"/>
      <x:c r="N10" s="30" t="str">
        <x:v>Open</x:v>
      </x:c>
      <x:c r="O10" s="30" t="str"/>
    </x:row>
    <x:row r="11">
      <x:c r="A11" s="30" t="str">
        <x:v>ISMS-GA-002</x:v>
      </x:c>
      <x:c r="B11" s="30" t="str">
        <x:v>4</x:v>
      </x:c>
      <x:c r="C11" s="30" t="str">
        <x:v>Context</x:v>
      </x:c>
      <x:c r="D11" s="30" t="str">
        <x:v>Interested parties</x:v>
      </x:c>
      <x:c r="E11" s="30" t="str">
        <x:v>Relevant interested parties and information security expectations/obligations are identified and reviewed.</x:v>
      </x:c>
      <x:c r="F11" s="30" t="str">
        <x:v>Not Assessed</x:v>
      </x:c>
      <x:c r="G11" s="30" t="str"/>
      <x:c r="H11" s="30" t="str"/>
      <x:c r="I11" s="30" t="str"/>
      <x:c r="J11" s="30" t="str">
        <x:v>Medium</x:v>
      </x:c>
      <x:c r="K11" s="30" t="str"/>
      <x:c r="L11" s="30" t="str"/>
      <x:c r="M11" s="44"/>
      <x:c r="N11" s="30" t="str">
        <x:v>Open</x:v>
      </x:c>
      <x:c r="O11" s="30" t="str"/>
    </x:row>
    <x:row r="12">
      <x:c r="A12" s="30" t="str">
        <x:v>ISMS-GA-003</x:v>
      </x:c>
      <x:c r="B12" s="30" t="str">
        <x:v>4</x:v>
      </x:c>
      <x:c r="C12" s="30" t="str">
        <x:v>Context</x:v>
      </x:c>
      <x:c r="D12" s="30" t="str">
        <x:v>ISMS scope</x:v>
      </x:c>
      <x:c r="E12" s="30" t="str">
        <x:v>The ISMS scope is defined with clear boundaries, interfaces, locations, systems/services and justification.</x:v>
      </x:c>
      <x:c r="F12" s="30" t="str">
        <x:v>Not Assessed</x:v>
      </x:c>
      <x:c r="G12" s="30" t="str"/>
      <x:c r="H12" s="30" t="str"/>
      <x:c r="I12" s="30" t="str"/>
      <x:c r="J12" s="30" t="str">
        <x:v>Medium</x:v>
      </x:c>
      <x:c r="K12" s="30" t="str"/>
      <x:c r="L12" s="30" t="str"/>
      <x:c r="M12" s="44"/>
      <x:c r="N12" s="30" t="str">
        <x:v>Open</x:v>
      </x:c>
      <x:c r="O12" s="30" t="str"/>
    </x:row>
    <x:row r="13">
      <x:c r="A13" s="30" t="str">
        <x:v>ISMS-GA-004</x:v>
      </x:c>
      <x:c r="B13" s="30" t="str">
        <x:v>4</x:v>
      </x:c>
      <x:c r="C13" s="30" t="str">
        <x:v>Context</x:v>
      </x:c>
      <x:c r="D13" s="30" t="str">
        <x:v>ISMS processes</x:v>
      </x:c>
      <x:c r="E13" s="30" t="str">
        <x:v>ISMS processes, responsibilities, interactions, inputs/outputs and operating controls are established.</x:v>
      </x:c>
      <x:c r="F13" s="30" t="str">
        <x:v>Not Assessed</x:v>
      </x:c>
      <x:c r="G13" s="30" t="str"/>
      <x:c r="H13" s="30" t="str"/>
      <x:c r="I13" s="30" t="str"/>
      <x:c r="J13" s="30" t="str">
        <x:v>Medium</x:v>
      </x:c>
      <x:c r="K13" s="30" t="str"/>
      <x:c r="L13" s="30" t="str"/>
      <x:c r="M13" s="44"/>
      <x:c r="N13" s="30" t="str">
        <x:v>Open</x:v>
      </x:c>
      <x:c r="O13" s="30" t="str"/>
    </x:row>
    <x:row r="14">
      <x:c r="A14" s="30" t="str">
        <x:v>ISMS-GA-005</x:v>
      </x:c>
      <x:c r="B14" s="30" t="str">
        <x:v>5</x:v>
      </x:c>
      <x:c r="C14" s="30" t="str">
        <x:v>Leadership</x:v>
      </x:c>
      <x:c r="D14" s="30" t="str">
        <x:v>Leadership accountability</x:v>
      </x:c>
      <x:c r="E14" s="30" t="str">
        <x:v>Top management demonstrates accountability for ISMS effectiveness and integration into organizational processes.</x:v>
      </x:c>
      <x:c r="F14" s="30" t="str">
        <x:v>Not Assessed</x:v>
      </x:c>
      <x:c r="G14" s="30" t="str"/>
      <x:c r="H14" s="30" t="str"/>
      <x:c r="I14" s="30" t="str"/>
      <x:c r="J14" s="30" t="str">
        <x:v>Medium</x:v>
      </x:c>
      <x:c r="K14" s="30" t="str"/>
      <x:c r="L14" s="30" t="str"/>
      <x:c r="M14" s="44"/>
      <x:c r="N14" s="30" t="str">
        <x:v>Open</x:v>
      </x:c>
      <x:c r="O14" s="30" t="str"/>
    </x:row>
    <x:row r="15">
      <x:c r="A15" s="30" t="str">
        <x:v>ISMS-GA-006</x:v>
      </x:c>
      <x:c r="B15" s="30" t="str">
        <x:v>5</x:v>
      </x:c>
      <x:c r="C15" s="30" t="str">
        <x:v>Leadership</x:v>
      </x:c>
      <x:c r="D15" s="30" t="str">
        <x:v>Information security policy</x:v>
      </x:c>
      <x:c r="E15" s="30" t="str">
        <x:v>An appropriate information security policy is approved, communicated, available and maintained.</x:v>
      </x:c>
      <x:c r="F15" s="30" t="str">
        <x:v>Not Assessed</x:v>
      </x:c>
      <x:c r="G15" s="30" t="str"/>
      <x:c r="H15" s="30" t="str"/>
      <x:c r="I15" s="30" t="str"/>
      <x:c r="J15" s="30" t="str">
        <x:v>Medium</x:v>
      </x:c>
      <x:c r="K15" s="30" t="str"/>
      <x:c r="L15" s="30" t="str"/>
      <x:c r="M15" s="44"/>
      <x:c r="N15" s="30" t="str">
        <x:v>Open</x:v>
      </x:c>
      <x:c r="O15" s="30" t="str"/>
    </x:row>
    <x:row r="16">
      <x:c r="A16" s="30" t="str">
        <x:v>ISMS-GA-007</x:v>
      </x:c>
      <x:c r="B16" s="30" t="str">
        <x:v>5</x:v>
      </x:c>
      <x:c r="C16" s="30" t="str">
        <x:v>Leadership</x:v>
      </x:c>
      <x:c r="D16" s="30" t="str">
        <x:v>Roles and authorities</x:v>
      </x:c>
      <x:c r="E16" s="30" t="str">
        <x:v>ISMS roles, responsibilities, authorities and reporting/escalation routes are assigned and understood.</x:v>
      </x:c>
      <x:c r="F16" s="30" t="str">
        <x:v>Not Assessed</x:v>
      </x:c>
      <x:c r="G16" s="30" t="str"/>
      <x:c r="H16" s="30" t="str"/>
      <x:c r="I16" s="30" t="str"/>
      <x:c r="J16" s="30" t="str">
        <x:v>Medium</x:v>
      </x:c>
      <x:c r="K16" s="30" t="str"/>
      <x:c r="L16" s="30" t="str"/>
      <x:c r="M16" s="44"/>
      <x:c r="N16" s="30" t="str">
        <x:v>Open</x:v>
      </x:c>
      <x:c r="O16" s="30" t="str"/>
    </x:row>
    <x:row r="17">
      <x:c r="A17" s="30" t="str">
        <x:v>ISMS-GA-008</x:v>
      </x:c>
      <x:c r="B17" s="30" t="str">
        <x:v>6</x:v>
      </x:c>
      <x:c r="C17" s="30" t="str">
        <x:v>Planning</x:v>
      </x:c>
      <x:c r="D17" s="30" t="str">
        <x:v>Risk assessment framework</x:v>
      </x:c>
      <x:c r="E17" s="30" t="str">
        <x:v>The organization has a consistent information security risk assessment process and approved risk criteria.</x:v>
      </x:c>
      <x:c r="F17" s="30" t="str">
        <x:v>Not Assessed</x:v>
      </x:c>
      <x:c r="G17" s="30" t="str"/>
      <x:c r="H17" s="30" t="str"/>
      <x:c r="I17" s="30" t="str"/>
      <x:c r="J17" s="30" t="str">
        <x:v>Medium</x:v>
      </x:c>
      <x:c r="K17" s="30" t="str"/>
      <x:c r="L17" s="30" t="str"/>
      <x:c r="M17" s="44"/>
      <x:c r="N17" s="30" t="str">
        <x:v>Open</x:v>
      </x:c>
      <x:c r="O17" s="30" t="str"/>
    </x:row>
    <x:row r="18">
      <x:c r="A18" s="30" t="str">
        <x:v>ISMS-GA-009</x:v>
      </x:c>
      <x:c r="B18" s="30" t="str">
        <x:v>6</x:v>
      </x:c>
      <x:c r="C18" s="30" t="str">
        <x:v>Planning</x:v>
      </x:c>
      <x:c r="D18" s="30" t="str">
        <x:v>Risk treatment framework</x:v>
      </x:c>
      <x:c r="E18" s="30" t="str">
        <x:v>Risk treatment options, control selection, residual risk decisions and acceptance are defined and documented.</x:v>
      </x:c>
      <x:c r="F18" s="30" t="str">
        <x:v>Not Assessed</x:v>
      </x:c>
      <x:c r="G18" s="30" t="str"/>
      <x:c r="H18" s="30" t="str"/>
      <x:c r="I18" s="30" t="str"/>
      <x:c r="J18" s="30" t="str">
        <x:v>Medium</x:v>
      </x:c>
      <x:c r="K18" s="30" t="str"/>
      <x:c r="L18" s="30" t="str"/>
      <x:c r="M18" s="44"/>
      <x:c r="N18" s="30" t="str">
        <x:v>Open</x:v>
      </x:c>
      <x:c r="O18" s="30" t="str"/>
    </x:row>
    <x:row r="19">
      <x:c r="A19" s="30" t="str">
        <x:v>ISMS-GA-010</x:v>
      </x:c>
      <x:c r="B19" s="30" t="str">
        <x:v>6</x:v>
      </x:c>
      <x:c r="C19" s="30" t="str">
        <x:v>Planning</x:v>
      </x:c>
      <x:c r="D19" s="30" t="str">
        <x:v>Statement of Applicability</x:v>
      </x:c>
      <x:c r="E19" s="30" t="str">
        <x:v>Control applicability and exclusions are justified and linked to risk-treatment decisions.</x:v>
      </x:c>
      <x:c r="F19" s="30" t="str">
        <x:v>Not Assessed</x:v>
      </x:c>
      <x:c r="G19" s="30" t="str"/>
      <x:c r="H19" s="30" t="str"/>
      <x:c r="I19" s="30" t="str"/>
      <x:c r="J19" s="30" t="str">
        <x:v>Medium</x:v>
      </x:c>
      <x:c r="K19" s="30" t="str"/>
      <x:c r="L19" s="30" t="str"/>
      <x:c r="M19" s="44"/>
      <x:c r="N19" s="30" t="str">
        <x:v>Open</x:v>
      </x:c>
      <x:c r="O19" s="30" t="str"/>
    </x:row>
    <x:row r="20">
      <x:c r="A20" s="30" t="str">
        <x:v>ISMS-GA-011</x:v>
      </x:c>
      <x:c r="B20" s="30" t="str">
        <x:v>6</x:v>
      </x:c>
      <x:c r="C20" s="30" t="str">
        <x:v>Planning</x:v>
      </x:c>
      <x:c r="D20" s="30" t="str">
        <x:v>Information security objectives</x:v>
      </x:c>
      <x:c r="E20" s="30" t="str">
        <x:v>Measurable information security objectives are established with owners, plans, targets and evaluation methods.</x:v>
      </x:c>
      <x:c r="F20" s="30" t="str">
        <x:v>Not Assessed</x:v>
      </x:c>
      <x:c r="G20" s="30" t="str"/>
      <x:c r="H20" s="30" t="str"/>
      <x:c r="I20" s="30" t="str"/>
      <x:c r="J20" s="30" t="str">
        <x:v>Medium</x:v>
      </x:c>
      <x:c r="K20" s="30" t="str"/>
      <x:c r="L20" s="30" t="str"/>
      <x:c r="M20" s="44"/>
      <x:c r="N20" s="30" t="str">
        <x:v>Open</x:v>
      </x:c>
      <x:c r="O20" s="30" t="str"/>
    </x:row>
    <x:row r="21">
      <x:c r="A21" s="30" t="str">
        <x:v>ISMS-GA-012</x:v>
      </x:c>
      <x:c r="B21" s="30" t="str">
        <x:v>6</x:v>
      </x:c>
      <x:c r="C21" s="30" t="str">
        <x:v>Planning</x:v>
      </x:c>
      <x:c r="D21" s="30" t="str">
        <x:v>Planning changes</x:v>
      </x:c>
      <x:c r="E21" s="30" t="str">
        <x:v>Changes to the ISMS are planned and controlled considering purpose, impact, resources and responsibility.</x:v>
      </x:c>
      <x:c r="F21" s="30" t="str">
        <x:v>Not Assessed</x:v>
      </x:c>
      <x:c r="G21" s="30" t="str"/>
      <x:c r="H21" s="30" t="str"/>
      <x:c r="I21" s="30" t="str"/>
      <x:c r="J21" s="30" t="str">
        <x:v>Medium</x:v>
      </x:c>
      <x:c r="K21" s="30" t="str"/>
      <x:c r="L21" s="30" t="str"/>
      <x:c r="M21" s="44"/>
      <x:c r="N21" s="30" t="str">
        <x:v>Open</x:v>
      </x:c>
      <x:c r="O21" s="30" t="str"/>
    </x:row>
    <x:row r="22">
      <x:c r="A22" s="30" t="str">
        <x:v>ISMS-GA-013</x:v>
      </x:c>
      <x:c r="B22" s="30" t="str">
        <x:v>7</x:v>
      </x:c>
      <x:c r="C22" s="30" t="str">
        <x:v>Support</x:v>
      </x:c>
      <x:c r="D22" s="30" t="str">
        <x:v>Resources</x:v>
      </x:c>
      <x:c r="E22" s="30" t="str">
        <x:v>Resources required to establish, operate, maintain and improve the ISMS are identified and provided.</x:v>
      </x:c>
      <x:c r="F22" s="30" t="str">
        <x:v>Not Assessed</x:v>
      </x:c>
      <x:c r="G22" s="30" t="str"/>
      <x:c r="H22" s="30" t="str"/>
      <x:c r="I22" s="30" t="str"/>
      <x:c r="J22" s="30" t="str">
        <x:v>Medium</x:v>
      </x:c>
      <x:c r="K22" s="30" t="str"/>
      <x:c r="L22" s="30" t="str"/>
      <x:c r="M22" s="44"/>
      <x:c r="N22" s="30" t="str">
        <x:v>Open</x:v>
      </x:c>
      <x:c r="O22" s="30" t="str"/>
    </x:row>
    <x:row r="23">
      <x:c r="A23" s="30" t="str">
        <x:v>ISMS-GA-014</x:v>
      </x:c>
      <x:c r="B23" s="30" t="str">
        <x:v>7</x:v>
      </x:c>
      <x:c r="C23" s="30" t="str">
        <x:v>Support</x:v>
      </x:c>
      <x:c r="D23" s="30" t="str">
        <x:v>Competence</x:v>
      </x:c>
      <x:c r="E23" s="30" t="str">
        <x:v>Competence requirements are defined and evidence supports the competence of people performing security-relevant work.</x:v>
      </x:c>
      <x:c r="F23" s="30" t="str">
        <x:v>Not Assessed</x:v>
      </x:c>
      <x:c r="G23" s="30" t="str"/>
      <x:c r="H23" s="30" t="str"/>
      <x:c r="I23" s="30" t="str"/>
      <x:c r="J23" s="30" t="str">
        <x:v>Medium</x:v>
      </x:c>
      <x:c r="K23" s="30" t="str"/>
      <x:c r="L23" s="30" t="str"/>
      <x:c r="M23" s="44"/>
      <x:c r="N23" s="30" t="str">
        <x:v>Open</x:v>
      </x:c>
      <x:c r="O23" s="30" t="str"/>
    </x:row>
    <x:row r="24">
      <x:c r="A24" s="30" t="str">
        <x:v>ISMS-GA-015</x:v>
      </x:c>
      <x:c r="B24" s="30" t="str">
        <x:v>7</x:v>
      </x:c>
      <x:c r="C24" s="30" t="str">
        <x:v>Support</x:v>
      </x:c>
      <x:c r="D24" s="30" t="str">
        <x:v>Awareness</x:v>
      </x:c>
      <x:c r="E24" s="30" t="str">
        <x:v>Personnel understand key security responsibilities, policy expectations, reporting routes and consequences of noncompliance.</x:v>
      </x:c>
      <x:c r="F24" s="30" t="str">
        <x:v>Not Assessed</x:v>
      </x:c>
      <x:c r="G24" s="30" t="str"/>
      <x:c r="H24" s="30" t="str"/>
      <x:c r="I24" s="30" t="str"/>
      <x:c r="J24" s="30" t="str">
        <x:v>Medium</x:v>
      </x:c>
      <x:c r="K24" s="30" t="str"/>
      <x:c r="L24" s="30" t="str"/>
      <x:c r="M24" s="44"/>
      <x:c r="N24" s="30" t="str">
        <x:v>Open</x:v>
      </x:c>
      <x:c r="O24" s="30" t="str"/>
    </x:row>
    <x:row r="25">
      <x:c r="A25" s="30" t="str">
        <x:v>ISMS-GA-016</x:v>
      </x:c>
      <x:c r="B25" s="30" t="str">
        <x:v>7</x:v>
      </x:c>
      <x:c r="C25" s="30" t="str">
        <x:v>Support</x:v>
      </x:c>
      <x:c r="D25" s="30" t="str">
        <x:v>Communication</x:v>
      </x:c>
      <x:c r="E25" s="30" t="str">
        <x:v>Internal/external ISMS communications are planned, including what, when, with whom, by whom and how.</x:v>
      </x:c>
      <x:c r="F25" s="30" t="str">
        <x:v>Not Assessed</x:v>
      </x:c>
      <x:c r="G25" s="30" t="str"/>
      <x:c r="H25" s="30" t="str"/>
      <x:c r="I25" s="30" t="str"/>
      <x:c r="J25" s="30" t="str">
        <x:v>Medium</x:v>
      </x:c>
      <x:c r="K25" s="30" t="str"/>
      <x:c r="L25" s="30" t="str"/>
      <x:c r="M25" s="44"/>
      <x:c r="N25" s="30" t="str">
        <x:v>Open</x:v>
      </x:c>
      <x:c r="O25" s="30" t="str"/>
    </x:row>
    <x:row r="26">
      <x:c r="A26" s="30" t="str">
        <x:v>ISMS-GA-017</x:v>
      </x:c>
      <x:c r="B26" s="30" t="str">
        <x:v>7</x:v>
      </x:c>
      <x:c r="C26" s="30" t="str">
        <x:v>Support</x:v>
      </x:c>
      <x:c r="D26" s="30" t="str">
        <x:v>Documented information</x:v>
      </x:c>
      <x:c r="E26" s="30" t="str">
        <x:v>ISMS documents/records are created, approved, changed, protected, available, retained and disposed under controlled arrangements.</x:v>
      </x:c>
      <x:c r="F26" s="30" t="str">
        <x:v>Not Assessed</x:v>
      </x:c>
      <x:c r="G26" s="30" t="str"/>
      <x:c r="H26" s="30" t="str"/>
      <x:c r="I26" s="30" t="str"/>
      <x:c r="J26" s="30" t="str">
        <x:v>Medium</x:v>
      </x:c>
      <x:c r="K26" s="30" t="str"/>
      <x:c r="L26" s="30" t="str"/>
      <x:c r="M26" s="44"/>
      <x:c r="N26" s="30" t="str">
        <x:v>Open</x:v>
      </x:c>
      <x:c r="O26" s="30" t="str"/>
    </x:row>
    <x:row r="27">
      <x:c r="A27" s="30" t="str">
        <x:v>ISMS-GA-018</x:v>
      </x:c>
      <x:c r="B27" s="30" t="str">
        <x:v>8</x:v>
      </x:c>
      <x:c r="C27" s="30" t="str">
        <x:v>Operation</x:v>
      </x:c>
      <x:c r="D27" s="30" t="str">
        <x:v>Operational control</x:v>
      </x:c>
      <x:c r="E27" s="30" t="str">
        <x:v>Processes needed to meet ISMS requirements and implement planned actions are operated under defined controls.</x:v>
      </x:c>
      <x:c r="F27" s="30" t="str">
        <x:v>Not Assessed</x:v>
      </x:c>
      <x:c r="G27" s="30" t="str"/>
      <x:c r="H27" s="30" t="str"/>
      <x:c r="I27" s="30" t="str"/>
      <x:c r="J27" s="30" t="str">
        <x:v>Medium</x:v>
      </x:c>
      <x:c r="K27" s="30" t="str"/>
      <x:c r="L27" s="30" t="str"/>
      <x:c r="M27" s="44"/>
      <x:c r="N27" s="30" t="str">
        <x:v>Open</x:v>
      </x:c>
      <x:c r="O27" s="30" t="str"/>
    </x:row>
    <x:row r="28">
      <x:c r="A28" s="30" t="str">
        <x:v>ISMS-GA-019</x:v>
      </x:c>
      <x:c r="B28" s="30" t="str">
        <x:v>8</x:v>
      </x:c>
      <x:c r="C28" s="30" t="str">
        <x:v>Operation</x:v>
      </x:c>
      <x:c r="D28" s="30" t="str">
        <x:v>Operational change</x:v>
      </x:c>
      <x:c r="E28" s="30" t="str">
        <x:v>Planned/unplanned changes affecting the ISMS are controlled and unintended impacts are reviewed.</x:v>
      </x:c>
      <x:c r="F28" s="30" t="str">
        <x:v>Not Assessed</x:v>
      </x:c>
      <x:c r="G28" s="30" t="str"/>
      <x:c r="H28" s="30" t="str"/>
      <x:c r="I28" s="30" t="str"/>
      <x:c r="J28" s="30" t="str">
        <x:v>Medium</x:v>
      </x:c>
      <x:c r="K28" s="30" t="str"/>
      <x:c r="L28" s="30" t="str"/>
      <x:c r="M28" s="44"/>
      <x:c r="N28" s="30" t="str">
        <x:v>Open</x:v>
      </x:c>
      <x:c r="O28" s="30" t="str"/>
    </x:row>
    <x:row r="29">
      <x:c r="A29" s="30" t="str">
        <x:v>ISMS-GA-020</x:v>
      </x:c>
      <x:c r="B29" s="30" t="str">
        <x:v>8</x:v>
      </x:c>
      <x:c r="C29" s="30" t="str">
        <x:v>Operation</x:v>
      </x:c>
      <x:c r="D29" s="30" t="str">
        <x:v>Risk assessment operation</x:v>
      </x:c>
      <x:c r="E29" s="30" t="str">
        <x:v>Information security risk assessments are performed at planned intervals and when significant changes occur.</x:v>
      </x:c>
      <x:c r="F29" s="30" t="str">
        <x:v>Not Assessed</x:v>
      </x:c>
      <x:c r="G29" s="30" t="str"/>
      <x:c r="H29" s="30" t="str"/>
      <x:c r="I29" s="30" t="str"/>
      <x:c r="J29" s="30" t="str">
        <x:v>Medium</x:v>
      </x:c>
      <x:c r="K29" s="30" t="str"/>
      <x:c r="L29" s="30" t="str"/>
      <x:c r="M29" s="44"/>
      <x:c r="N29" s="30" t="str">
        <x:v>Open</x:v>
      </x:c>
      <x:c r="O29" s="30" t="str"/>
    </x:row>
    <x:row r="30">
      <x:c r="A30" s="30" t="str">
        <x:v>ISMS-GA-021</x:v>
      </x:c>
      <x:c r="B30" s="30" t="str">
        <x:v>8</x:v>
      </x:c>
      <x:c r="C30" s="30" t="str">
        <x:v>Operation</x:v>
      </x:c>
      <x:c r="D30" s="30" t="str">
        <x:v>Risk treatment operation</x:v>
      </x:c>
      <x:c r="E30" s="30" t="str">
        <x:v>Risk treatment plans are implemented and treatment evidence is maintained.</x:v>
      </x:c>
      <x:c r="F30" s="30" t="str">
        <x:v>Not Assessed</x:v>
      </x:c>
      <x:c r="G30" s="30" t="str"/>
      <x:c r="H30" s="30" t="str"/>
      <x:c r="I30" s="30" t="str"/>
      <x:c r="J30" s="30" t="str">
        <x:v>Medium</x:v>
      </x:c>
      <x:c r="K30" s="30" t="str"/>
      <x:c r="L30" s="30" t="str"/>
      <x:c r="M30" s="44"/>
      <x:c r="N30" s="30" t="str">
        <x:v>Open</x:v>
      </x:c>
      <x:c r="O30" s="30" t="str"/>
    </x:row>
    <x:row r="31">
      <x:c r="A31" s="30" t="str">
        <x:v>ISMS-GA-022</x:v>
      </x:c>
      <x:c r="B31" s="30" t="str">
        <x:v>9</x:v>
      </x:c>
      <x:c r="C31" s="30" t="str">
        <x:v>Performance</x:v>
      </x:c>
      <x:c r="D31" s="30" t="str">
        <x:v>Monitoring and measurement</x:v>
      </x:c>
      <x:c r="E31" s="30" t="str">
        <x:v>ISMS performance, security controls and information security objectives are monitored using defined methods and timing.</x:v>
      </x:c>
      <x:c r="F31" s="30" t="str">
        <x:v>Not Assessed</x:v>
      </x:c>
      <x:c r="G31" s="30" t="str"/>
      <x:c r="H31" s="30" t="str"/>
      <x:c r="I31" s="30" t="str"/>
      <x:c r="J31" s="30" t="str">
        <x:v>Medium</x:v>
      </x:c>
      <x:c r="K31" s="30" t="str"/>
      <x:c r="L31" s="30" t="str"/>
      <x:c r="M31" s="44"/>
      <x:c r="N31" s="30" t="str">
        <x:v>Open</x:v>
      </x:c>
      <x:c r="O31" s="30" t="str"/>
    </x:row>
    <x:row r="32">
      <x:c r="A32" s="30" t="str">
        <x:v>ISMS-GA-023</x:v>
      </x:c>
      <x:c r="B32" s="30" t="str">
        <x:v>9</x:v>
      </x:c>
      <x:c r="C32" s="30" t="str">
        <x:v>Performance</x:v>
      </x:c>
      <x:c r="D32" s="30" t="str">
        <x:v>Analysis and evaluation</x:v>
      </x:c>
      <x:c r="E32" s="30" t="str">
        <x:v>Monitoring data is analyzed to evaluate ISMS performance, trends, effectiveness and improvement needs.</x:v>
      </x:c>
      <x:c r="F32" s="30" t="str">
        <x:v>Not Assessed</x:v>
      </x:c>
      <x:c r="G32" s="30" t="str"/>
      <x:c r="H32" s="30" t="str"/>
      <x:c r="I32" s="30" t="str"/>
      <x:c r="J32" s="30" t="str">
        <x:v>Medium</x:v>
      </x:c>
      <x:c r="K32" s="30" t="str"/>
      <x:c r="L32" s="30" t="str"/>
      <x:c r="M32" s="44"/>
      <x:c r="N32" s="30" t="str">
        <x:v>Open</x:v>
      </x:c>
      <x:c r="O32" s="30" t="str"/>
    </x:row>
    <x:row r="33">
      <x:c r="A33" s="30" t="str">
        <x:v>ISMS-GA-024</x:v>
      </x:c>
      <x:c r="B33" s="30" t="str">
        <x:v>9</x:v>
      </x:c>
      <x:c r="C33" s="30" t="str">
        <x:v>Performance</x:v>
      </x:c>
      <x:c r="D33" s="30" t="str">
        <x:v>Internal audit</x:v>
      </x:c>
      <x:c r="E33" s="30" t="str">
        <x:v>A risk-informed internal audit programme evaluates conformity and ISMS effectiveness with objective follow-up.</x:v>
      </x:c>
      <x:c r="F33" s="30" t="str">
        <x:v>Not Assessed</x:v>
      </x:c>
      <x:c r="G33" s="30" t="str"/>
      <x:c r="H33" s="30" t="str"/>
      <x:c r="I33" s="30" t="str"/>
      <x:c r="J33" s="30" t="str">
        <x:v>Medium</x:v>
      </x:c>
      <x:c r="K33" s="30" t="str"/>
      <x:c r="L33" s="30" t="str"/>
      <x:c r="M33" s="44"/>
      <x:c r="N33" s="30" t="str">
        <x:v>Open</x:v>
      </x:c>
      <x:c r="O33" s="30" t="str"/>
    </x:row>
    <x:row r="34">
      <x:c r="A34" s="30" t="str">
        <x:v>ISMS-GA-025</x:v>
      </x:c>
      <x:c r="B34" s="30" t="str">
        <x:v>9</x:v>
      </x:c>
      <x:c r="C34" s="30" t="str">
        <x:v>Performance</x:v>
      </x:c>
      <x:c r="D34" s="30" t="str">
        <x:v>Management review</x:v>
      </x:c>
      <x:c r="E34" s="30" t="str">
        <x:v>Top management reviews the ISMS using current performance, change, risk, audit, incident and improvement information.</x:v>
      </x:c>
      <x:c r="F34" s="30" t="str">
        <x:v>Not Assessed</x:v>
      </x:c>
      <x:c r="G34" s="30" t="str"/>
      <x:c r="H34" s="30" t="str"/>
      <x:c r="I34" s="30" t="str"/>
      <x:c r="J34" s="30" t="str">
        <x:v>Medium</x:v>
      </x:c>
      <x:c r="K34" s="30" t="str"/>
      <x:c r="L34" s="30" t="str"/>
      <x:c r="M34" s="44"/>
      <x:c r="N34" s="30" t="str">
        <x:v>Open</x:v>
      </x:c>
      <x:c r="O34" s="30" t="str"/>
    </x:row>
    <x:row r="35">
      <x:c r="A35" s="30" t="str">
        <x:v>ISMS-GA-026</x:v>
      </x:c>
      <x:c r="B35" s="30" t="str">
        <x:v>10</x:v>
      </x:c>
      <x:c r="C35" s="30" t="str">
        <x:v>Improvement</x:v>
      </x:c>
      <x:c r="D35" s="30" t="str">
        <x:v>Nonconformity and corrective action</x:v>
      </x:c>
      <x:c r="E35" s="30" t="str">
        <x:v>ISMS nonconformities are corrected, causes evaluated, actions implemented and effectiveness reviewed.</x:v>
      </x:c>
      <x:c r="F35" s="30" t="str">
        <x:v>Not Assessed</x:v>
      </x:c>
      <x:c r="G35" s="30" t="str"/>
      <x:c r="H35" s="30" t="str"/>
      <x:c r="I35" s="30" t="str"/>
      <x:c r="J35" s="30" t="str">
        <x:v>Medium</x:v>
      </x:c>
      <x:c r="K35" s="30" t="str"/>
      <x:c r="L35" s="30" t="str"/>
      <x:c r="M35" s="44"/>
      <x:c r="N35" s="30" t="str">
        <x:v>Open</x:v>
      </x:c>
      <x:c r="O35" s="30" t="str"/>
    </x:row>
    <x:row r="36">
      <x:c r="A36" s="30" t="str">
        <x:v>ISMS-GA-027</x:v>
      </x:c>
      <x:c r="B36" s="30" t="str">
        <x:v>10</x:v>
      </x:c>
      <x:c r="C36" s="30" t="str">
        <x:v>Improvement</x:v>
      </x:c>
      <x:c r="D36" s="30" t="str">
        <x:v>Continual improvement</x:v>
      </x:c>
      <x:c r="E36" s="30" t="str">
        <x:v>The organization continually improves ISMS suitability, adequacy and effectiveness.</x:v>
      </x:c>
      <x:c r="F36" s="30" t="str">
        <x:v>Not Assessed</x:v>
      </x:c>
      <x:c r="G36" s="30" t="str"/>
      <x:c r="H36" s="30" t="str"/>
      <x:c r="I36" s="30" t="str"/>
      <x:c r="J36" s="30" t="str">
        <x:v>Medium</x:v>
      </x:c>
      <x:c r="K36" s="30" t="str"/>
      <x:c r="L36" s="30" t="str"/>
      <x:c r="M36" s="44"/>
      <x:c r="N36" s="30" t="str">
        <x:v>Open</x:v>
      </x:c>
      <x:c r="O36" s="30" t="str"/>
    </x:row>
    <x:row r="37">
      <x:c r="A37" s="30" t="str">
        <x:v>ISMS-GA-028</x:v>
      </x:c>
      <x:c r="B37" s="30" t="str">
        <x:v>Annex A</x:v>
      </x:c>
      <x:c r="C37" s="30" t="str">
        <x:v>Organizational controls</x:v>
      </x:c>
      <x:c r="D37" s="30" t="str">
        <x:v>Security governance and responsibilities</x:v>
      </x:c>
      <x:c r="E37" s="30" t="str">
        <x:v>Information security responsibilities, segregation, management coordination and relevant organizational controls are established.</x:v>
      </x:c>
      <x:c r="F37" s="30" t="str">
        <x:v>Not Assessed</x:v>
      </x:c>
      <x:c r="G37" s="30" t="str"/>
      <x:c r="H37" s="30" t="str"/>
      <x:c r="I37" s="30" t="str"/>
      <x:c r="J37" s="30" t="str">
        <x:v>Medium</x:v>
      </x:c>
      <x:c r="K37" s="30" t="str"/>
      <x:c r="L37" s="30" t="str"/>
      <x:c r="M37" s="44"/>
      <x:c r="N37" s="30" t="str">
        <x:v>Open</x:v>
      </x:c>
      <x:c r="O37" s="30" t="str"/>
    </x:row>
    <x:row r="38">
      <x:c r="A38" s="30" t="str">
        <x:v>ISMS-GA-029</x:v>
      </x:c>
      <x:c r="B38" s="30" t="str">
        <x:v>Annex A</x:v>
      </x:c>
      <x:c r="C38" s="30" t="str">
        <x:v>Organizational controls</x:v>
      </x:c>
      <x:c r="D38" s="30" t="str">
        <x:v>Threat intelligence</x:v>
      </x:c>
      <x:c r="E38" s="30" t="str">
        <x:v>Relevant threat information is collected, analyzed and used to inform risk/control decisions.</x:v>
      </x:c>
      <x:c r="F38" s="30" t="str">
        <x:v>Not Assessed</x:v>
      </x:c>
      <x:c r="G38" s="30" t="str"/>
      <x:c r="H38" s="30" t="str"/>
      <x:c r="I38" s="30" t="str"/>
      <x:c r="J38" s="30" t="str">
        <x:v>Medium</x:v>
      </x:c>
      <x:c r="K38" s="30" t="str"/>
      <x:c r="L38" s="30" t="str"/>
      <x:c r="M38" s="44"/>
      <x:c r="N38" s="30" t="str">
        <x:v>Open</x:v>
      </x:c>
      <x:c r="O38" s="30" t="str"/>
    </x:row>
    <x:row r="39">
      <x:c r="A39" s="30" t="str">
        <x:v>ISMS-GA-030</x:v>
      </x:c>
      <x:c r="B39" s="30" t="str">
        <x:v>Annex A</x:v>
      </x:c>
      <x:c r="C39" s="30" t="str">
        <x:v>Organizational controls</x:v>
      </x:c>
      <x:c r="D39" s="30" t="str">
        <x:v>Information security in projects</x:v>
      </x:c>
      <x:c r="E39" s="30" t="str">
        <x:v>Security requirements and risk considerations are integrated into relevant projects and change initiatives.</x:v>
      </x:c>
      <x:c r="F39" s="30" t="str">
        <x:v>Not Assessed</x:v>
      </x:c>
      <x:c r="G39" s="30" t="str"/>
      <x:c r="H39" s="30" t="str"/>
      <x:c r="I39" s="30" t="str"/>
      <x:c r="J39" s="30" t="str">
        <x:v>Medium</x:v>
      </x:c>
      <x:c r="K39" s="30" t="str"/>
      <x:c r="L39" s="30" t="str"/>
      <x:c r="M39" s="44"/>
      <x:c r="N39" s="30" t="str">
        <x:v>Open</x:v>
      </x:c>
      <x:c r="O39" s="30" t="str"/>
    </x:row>
    <x:row r="40">
      <x:c r="A40" s="30" t="str">
        <x:v>ISMS-GA-031</x:v>
      </x:c>
      <x:c r="B40" s="30" t="str">
        <x:v>Annex A</x:v>
      </x:c>
      <x:c r="C40" s="30" t="str">
        <x:v>Organizational controls</x:v>
      </x:c>
      <x:c r="D40" s="30" t="str">
        <x:v>Asset / information inventory</x:v>
      </x:c>
      <x:c r="E40" s="30" t="str">
        <x:v>Information and other associated assets are identified, owned, classified and managed through their lifecycle.</x:v>
      </x:c>
      <x:c r="F40" s="30" t="str">
        <x:v>Not Assessed</x:v>
      </x:c>
      <x:c r="G40" s="30" t="str"/>
      <x:c r="H40" s="30" t="str"/>
      <x:c r="I40" s="30" t="str"/>
      <x:c r="J40" s="30" t="str">
        <x:v>Medium</x:v>
      </x:c>
      <x:c r="K40" s="30" t="str"/>
      <x:c r="L40" s="30" t="str"/>
      <x:c r="M40" s="44"/>
      <x:c r="N40" s="30" t="str">
        <x:v>Open</x:v>
      </x:c>
      <x:c r="O40" s="30" t="str"/>
    </x:row>
    <x:row r="41">
      <x:c r="A41" s="30" t="str">
        <x:v>ISMS-GA-032</x:v>
      </x:c>
      <x:c r="B41" s="30" t="str">
        <x:v>Annex A</x:v>
      </x:c>
      <x:c r="C41" s="30" t="str">
        <x:v>Organizational controls</x:v>
      </x:c>
      <x:c r="D41" s="30" t="str">
        <x:v>Acceptable use and information handling</x:v>
      </x:c>
      <x:c r="E41" s="30" t="str">
        <x:v>Rules for acceptable use, classification, transfer, retention and disposal are defined and applied.</x:v>
      </x:c>
      <x:c r="F41" s="30" t="str">
        <x:v>Not Assessed</x:v>
      </x:c>
      <x:c r="G41" s="30" t="str"/>
      <x:c r="H41" s="30" t="str"/>
      <x:c r="I41" s="30" t="str"/>
      <x:c r="J41" s="30" t="str">
        <x:v>Medium</x:v>
      </x:c>
      <x:c r="K41" s="30" t="str"/>
      <x:c r="L41" s="30" t="str"/>
      <x:c r="M41" s="44"/>
      <x:c r="N41" s="30" t="str">
        <x:v>Open</x:v>
      </x:c>
      <x:c r="O41" s="30" t="str"/>
    </x:row>
    <x:row r="42">
      <x:c r="A42" s="30" t="str">
        <x:v>ISMS-GA-033</x:v>
      </x:c>
      <x:c r="B42" s="30" t="str">
        <x:v>Annex A</x:v>
      </x:c>
      <x:c r="C42" s="30" t="str">
        <x:v>Organizational controls</x:v>
      </x:c>
      <x:c r="D42" s="30" t="str">
        <x:v>Access governance</x:v>
      </x:c>
      <x:c r="E42" s="30" t="str">
        <x:v>Identity and access rights are approved, provisioned, reviewed and removed using controlled processes.</x:v>
      </x:c>
      <x:c r="F42" s="30" t="str">
        <x:v>Not Assessed</x:v>
      </x:c>
      <x:c r="G42" s="30" t="str"/>
      <x:c r="H42" s="30" t="str"/>
      <x:c r="I42" s="30" t="str"/>
      <x:c r="J42" s="30" t="str">
        <x:v>Medium</x:v>
      </x:c>
      <x:c r="K42" s="30" t="str"/>
      <x:c r="L42" s="30" t="str"/>
      <x:c r="M42" s="44"/>
      <x:c r="N42" s="30" t="str">
        <x:v>Open</x:v>
      </x:c>
      <x:c r="O42" s="30" t="str"/>
    </x:row>
    <x:row r="43">
      <x:c r="A43" s="30" t="str">
        <x:v>ISMS-GA-034</x:v>
      </x:c>
      <x:c r="B43" s="30" t="str">
        <x:v>Annex A</x:v>
      </x:c>
      <x:c r="C43" s="30" t="str">
        <x:v>Organizational controls</x:v>
      </x:c>
      <x:c r="D43" s="30" t="str">
        <x:v>Supplier security</x:v>
      </x:c>
      <x:c r="E43" s="30" t="str">
        <x:v>Security risks arising from suppliers and cloud/external services are assessed, contracted, monitored and changed under control.</x:v>
      </x:c>
      <x:c r="F43" s="30" t="str">
        <x:v>Not Assessed</x:v>
      </x:c>
      <x:c r="G43" s="30" t="str"/>
      <x:c r="H43" s="30" t="str"/>
      <x:c r="I43" s="30" t="str"/>
      <x:c r="J43" s="30" t="str">
        <x:v>Medium</x:v>
      </x:c>
      <x:c r="K43" s="30" t="str"/>
      <x:c r="L43" s="30" t="str"/>
      <x:c r="M43" s="44"/>
      <x:c r="N43" s="30" t="str">
        <x:v>Open</x:v>
      </x:c>
      <x:c r="O43" s="30" t="str"/>
    </x:row>
    <x:row r="44">
      <x:c r="A44" s="30" t="str">
        <x:v>ISMS-GA-035</x:v>
      </x:c>
      <x:c r="B44" s="30" t="str">
        <x:v>Annex A</x:v>
      </x:c>
      <x:c r="C44" s="30" t="str">
        <x:v>Organizational controls</x:v>
      </x:c>
      <x:c r="D44" s="30" t="str">
        <x:v>Incident management</x:v>
      </x:c>
      <x:c r="E44" s="30" t="str">
        <x:v>Security events/incidents are reported, assessed, responded to, communicated, learned from and evidenced.</x:v>
      </x:c>
      <x:c r="F44" s="30" t="str">
        <x:v>Not Assessed</x:v>
      </x:c>
      <x:c r="G44" s="30" t="str"/>
      <x:c r="H44" s="30" t="str"/>
      <x:c r="I44" s="30" t="str"/>
      <x:c r="J44" s="30" t="str">
        <x:v>Medium</x:v>
      </x:c>
      <x:c r="K44" s="30" t="str"/>
      <x:c r="L44" s="30" t="str"/>
      <x:c r="M44" s="44"/>
      <x:c r="N44" s="30" t="str">
        <x:v>Open</x:v>
      </x:c>
      <x:c r="O44" s="30" t="str"/>
    </x:row>
    <x:row r="45">
      <x:c r="A45" s="30" t="str">
        <x:v>ISMS-GA-036</x:v>
      </x:c>
      <x:c r="B45" s="30" t="str">
        <x:v>Annex A</x:v>
      </x:c>
      <x:c r="C45" s="30" t="str">
        <x:v>Organizational controls</x:v>
      </x:c>
      <x:c r="D45" s="30" t="str">
        <x:v>Security continuity</x:v>
      </x:c>
      <x:c r="E45" s="30" t="str">
        <x:v>Information security and ICT readiness requirements are incorporated into continuity and recovery arrangements.</x:v>
      </x:c>
      <x:c r="F45" s="30" t="str">
        <x:v>Not Assessed</x:v>
      </x:c>
      <x:c r="G45" s="30" t="str"/>
      <x:c r="H45" s="30" t="str"/>
      <x:c r="I45" s="30" t="str"/>
      <x:c r="J45" s="30" t="str">
        <x:v>Medium</x:v>
      </x:c>
      <x:c r="K45" s="30" t="str"/>
      <x:c r="L45" s="30" t="str"/>
      <x:c r="M45" s="44"/>
      <x:c r="N45" s="30" t="str">
        <x:v>Open</x:v>
      </x:c>
      <x:c r="O45" s="30" t="str"/>
    </x:row>
    <x:row r="46">
      <x:c r="A46" s="30" t="str">
        <x:v>ISMS-GA-037</x:v>
      </x:c>
      <x:c r="B46" s="30" t="str">
        <x:v>Annex A</x:v>
      </x:c>
      <x:c r="C46" s="30" t="str">
        <x:v>Organizational controls</x:v>
      </x:c>
      <x:c r="D46" s="30" t="str">
        <x:v>Compliance and assurance</x:v>
      </x:c>
      <x:c r="E46" s="30" t="str">
        <x:v>Legal/contractual requirements, intellectual property, records protection and independent/compliance reviews are managed.</x:v>
      </x:c>
      <x:c r="F46" s="30" t="str">
        <x:v>Not Assessed</x:v>
      </x:c>
      <x:c r="G46" s="30" t="str"/>
      <x:c r="H46" s="30" t="str"/>
      <x:c r="I46" s="30" t="str"/>
      <x:c r="J46" s="30" t="str">
        <x:v>Medium</x:v>
      </x:c>
      <x:c r="K46" s="30" t="str"/>
      <x:c r="L46" s="30" t="str"/>
      <x:c r="M46" s="44"/>
      <x:c r="N46" s="30" t="str">
        <x:v>Open</x:v>
      </x:c>
      <x:c r="O46" s="30" t="str"/>
    </x:row>
    <x:row r="47">
      <x:c r="A47" s="30" t="str">
        <x:v>ISMS-GA-038</x:v>
      </x:c>
      <x:c r="B47" s="30" t="str">
        <x:v>Annex A</x:v>
      </x:c>
      <x:c r="C47" s="30" t="str">
        <x:v>People controls</x:v>
      </x:c>
      <x:c r="D47" s="30" t="str">
        <x:v>Pre-employment and employment security</x:v>
      </x:c>
      <x:c r="E47" s="30" t="str">
        <x:v>Screening, contractual responsibilities and security expectations are managed across the employment lifecycle.</x:v>
      </x:c>
      <x:c r="F47" s="30" t="str">
        <x:v>Not Assessed</x:v>
      </x:c>
      <x:c r="G47" s="30" t="str"/>
      <x:c r="H47" s="30" t="str"/>
      <x:c r="I47" s="30" t="str"/>
      <x:c r="J47" s="30" t="str">
        <x:v>Medium</x:v>
      </x:c>
      <x:c r="K47" s="30" t="str"/>
      <x:c r="L47" s="30" t="str"/>
      <x:c r="M47" s="44"/>
      <x:c r="N47" s="30" t="str">
        <x:v>Open</x:v>
      </x:c>
      <x:c r="O47" s="30" t="str"/>
    </x:row>
    <x:row r="48">
      <x:c r="A48" s="30" t="str">
        <x:v>ISMS-GA-039</x:v>
      </x:c>
      <x:c r="B48" s="30" t="str">
        <x:v>Annex A</x:v>
      </x:c>
      <x:c r="C48" s="30" t="str">
        <x:v>People controls</x:v>
      </x:c>
      <x:c r="D48" s="30" t="str">
        <x:v>Awareness and training</x:v>
      </x:c>
      <x:c r="E48" s="30" t="str">
        <x:v>Security awareness and role-based training are planned, delivered and periodically refreshed.</x:v>
      </x:c>
      <x:c r="F48" s="30" t="str">
        <x:v>Not Assessed</x:v>
      </x:c>
      <x:c r="G48" s="30" t="str"/>
      <x:c r="H48" s="30" t="str"/>
      <x:c r="I48" s="30" t="str"/>
      <x:c r="J48" s="30" t="str">
        <x:v>Medium</x:v>
      </x:c>
      <x:c r="K48" s="30" t="str"/>
      <x:c r="L48" s="30" t="str"/>
      <x:c r="M48" s="44"/>
      <x:c r="N48" s="30" t="str">
        <x:v>Open</x:v>
      </x:c>
      <x:c r="O48" s="30" t="str"/>
    </x:row>
    <x:row r="49">
      <x:c r="A49" s="30" t="str">
        <x:v>ISMS-GA-040</x:v>
      </x:c>
      <x:c r="B49" s="30" t="str">
        <x:v>Annex A</x:v>
      </x:c>
      <x:c r="C49" s="30" t="str">
        <x:v>People controls</x:v>
      </x:c>
      <x:c r="D49" s="30" t="str">
        <x:v>Disciplinary / termination / remote work</x:v>
      </x:c>
      <x:c r="E49" s="30" t="str">
        <x:v>Security responsibilities for disciplinary matters, role changes, termination and remote work are controlled.</x:v>
      </x:c>
      <x:c r="F49" s="30" t="str">
        <x:v>Not Assessed</x:v>
      </x:c>
      <x:c r="G49" s="30" t="str"/>
      <x:c r="H49" s="30" t="str"/>
      <x:c r="I49" s="30" t="str"/>
      <x:c r="J49" s="30" t="str">
        <x:v>Medium</x:v>
      </x:c>
      <x:c r="K49" s="30" t="str"/>
      <x:c r="L49" s="30" t="str"/>
      <x:c r="M49" s="44"/>
      <x:c r="N49" s="30" t="str">
        <x:v>Open</x:v>
      </x:c>
      <x:c r="O49" s="30" t="str"/>
    </x:row>
    <x:row r="50">
      <x:c r="A50" s="30" t="str">
        <x:v>ISMS-GA-041</x:v>
      </x:c>
      <x:c r="B50" s="30" t="str">
        <x:v>Annex A</x:v>
      </x:c>
      <x:c r="C50" s="30" t="str">
        <x:v>Physical controls</x:v>
      </x:c>
      <x:c r="D50" s="30" t="str">
        <x:v>Secure areas and access</x:v>
      </x:c>
      <x:c r="E50" s="30" t="str">
        <x:v>Physical boundaries, entry controls, secure areas and visitor access are proportionate to risk.</x:v>
      </x:c>
      <x:c r="F50" s="30" t="str">
        <x:v>Not Assessed</x:v>
      </x:c>
      <x:c r="G50" s="30" t="str"/>
      <x:c r="H50" s="30" t="str"/>
      <x:c r="I50" s="30" t="str"/>
      <x:c r="J50" s="30" t="str">
        <x:v>Medium</x:v>
      </x:c>
      <x:c r="K50" s="30" t="str"/>
      <x:c r="L50" s="30" t="str"/>
      <x:c r="M50" s="44"/>
      <x:c r="N50" s="30" t="str">
        <x:v>Open</x:v>
      </x:c>
      <x:c r="O50" s="30" t="str"/>
    </x:row>
    <x:row r="51">
      <x:c r="A51" s="30" t="str">
        <x:v>ISMS-GA-042</x:v>
      </x:c>
      <x:c r="B51" s="30" t="str">
        <x:v>Annex A</x:v>
      </x:c>
      <x:c r="C51" s="30" t="str">
        <x:v>Physical controls</x:v>
      </x:c>
      <x:c r="D51" s="30" t="str">
        <x:v>Equipment and environmental protection</x:v>
      </x:c>
      <x:c r="E51" s="30" t="str">
        <x:v>Equipment, utilities, cabling, storage, maintenance and environmental threats are controlled.</x:v>
      </x:c>
      <x:c r="F51" s="30" t="str">
        <x:v>Not Assessed</x:v>
      </x:c>
      <x:c r="G51" s="30" t="str"/>
      <x:c r="H51" s="30" t="str"/>
      <x:c r="I51" s="30" t="str"/>
      <x:c r="J51" s="30" t="str">
        <x:v>Medium</x:v>
      </x:c>
      <x:c r="K51" s="30" t="str"/>
      <x:c r="L51" s="30" t="str"/>
      <x:c r="M51" s="44"/>
      <x:c r="N51" s="30" t="str">
        <x:v>Open</x:v>
      </x:c>
      <x:c r="O51" s="30" t="str"/>
    </x:row>
    <x:row r="52">
      <x:c r="A52" s="30" t="str">
        <x:v>ISMS-GA-043</x:v>
      </x:c>
      <x:c r="B52" s="30" t="str">
        <x:v>Annex A</x:v>
      </x:c>
      <x:c r="C52" s="30" t="str">
        <x:v>Physical controls</x:v>
      </x:c>
      <x:c r="D52" s="30" t="str">
        <x:v>Media and disposal</x:v>
      </x:c>
      <x:c r="E52" s="30" t="str">
        <x:v>Physical media/equipment are protected, transported, reused and disposed securely.</x:v>
      </x:c>
      <x:c r="F52" s="30" t="str">
        <x:v>Not Assessed</x:v>
      </x:c>
      <x:c r="G52" s="30" t="str"/>
      <x:c r="H52" s="30" t="str"/>
      <x:c r="I52" s="30" t="str"/>
      <x:c r="J52" s="30" t="str">
        <x:v>Medium</x:v>
      </x:c>
      <x:c r="K52" s="30" t="str"/>
      <x:c r="L52" s="30" t="str"/>
      <x:c r="M52" s="44"/>
      <x:c r="N52" s="30" t="str">
        <x:v>Open</x:v>
      </x:c>
      <x:c r="O52" s="30" t="str"/>
    </x:row>
    <x:row r="53">
      <x:c r="A53" s="30" t="str">
        <x:v>ISMS-GA-044</x:v>
      </x:c>
      <x:c r="B53" s="30" t="str">
        <x:v>Annex A</x:v>
      </x:c>
      <x:c r="C53" s="30" t="str">
        <x:v>Technological controls</x:v>
      </x:c>
      <x:c r="D53" s="30" t="str">
        <x:v>Endpoint and identity security</x:v>
      </x:c>
      <x:c r="E53" s="30" t="str">
        <x:v>Endpoints, privileged access, authentication and account lifecycle controls are implemented and monitored.</x:v>
      </x:c>
      <x:c r="F53" s="30" t="str">
        <x:v>Not Assessed</x:v>
      </x:c>
      <x:c r="G53" s="30" t="str"/>
      <x:c r="H53" s="30" t="str"/>
      <x:c r="I53" s="30" t="str"/>
      <x:c r="J53" s="30" t="str">
        <x:v>Medium</x:v>
      </x:c>
      <x:c r="K53" s="30" t="str"/>
      <x:c r="L53" s="30" t="str"/>
      <x:c r="M53" s="44"/>
      <x:c r="N53" s="30" t="str">
        <x:v>Open</x:v>
      </x:c>
      <x:c r="O53" s="30" t="str"/>
    </x:row>
    <x:row r="54">
      <x:c r="A54" s="30" t="str">
        <x:v>ISMS-GA-045</x:v>
      </x:c>
      <x:c r="B54" s="30" t="str">
        <x:v>Annex A</x:v>
      </x:c>
      <x:c r="C54" s="30" t="str">
        <x:v>Technological controls</x:v>
      </x:c>
      <x:c r="D54" s="30" t="str">
        <x:v>Malware, vulnerability and configuration</x:v>
      </x:c>
      <x:c r="E54" s="30" t="str">
        <x:v>Malware protection, vulnerability management, patching and secure configuration are operated with evidence.</x:v>
      </x:c>
      <x:c r="F54" s="30" t="str">
        <x:v>Not Assessed</x:v>
      </x:c>
      <x:c r="G54" s="30" t="str"/>
      <x:c r="H54" s="30" t="str"/>
      <x:c r="I54" s="30" t="str"/>
      <x:c r="J54" s="30" t="str">
        <x:v>Medium</x:v>
      </x:c>
      <x:c r="K54" s="30" t="str"/>
      <x:c r="L54" s="30" t="str"/>
      <x:c r="M54" s="44"/>
      <x:c r="N54" s="30" t="str">
        <x:v>Open</x:v>
      </x:c>
      <x:c r="O54" s="30" t="str"/>
    </x:row>
    <x:row r="55">
      <x:c r="A55" s="30" t="str">
        <x:v>ISMS-GA-046</x:v>
      </x:c>
      <x:c r="B55" s="30" t="str">
        <x:v>Annex A</x:v>
      </x:c>
      <x:c r="C55" s="30" t="str">
        <x:v>Technological controls</x:v>
      </x:c>
      <x:c r="D55" s="30" t="str">
        <x:v>Data protection</x:v>
      </x:c>
      <x:c r="E55" s="30" t="str">
        <x:v>Data leakage prevention, deletion, masking, backup and cryptographic protections are applied where required.</x:v>
      </x:c>
      <x:c r="F55" s="30" t="str">
        <x:v>Not Assessed</x:v>
      </x:c>
      <x:c r="G55" s="30" t="str"/>
      <x:c r="H55" s="30" t="str"/>
      <x:c r="I55" s="30" t="str"/>
      <x:c r="J55" s="30" t="str">
        <x:v>Medium</x:v>
      </x:c>
      <x:c r="K55" s="30" t="str"/>
      <x:c r="L55" s="30" t="str"/>
      <x:c r="M55" s="44"/>
      <x:c r="N55" s="30" t="str">
        <x:v>Open</x:v>
      </x:c>
      <x:c r="O55" s="30" t="str"/>
    </x:row>
    <x:row r="56">
      <x:c r="A56" s="30" t="str">
        <x:v>ISMS-GA-047</x:v>
      </x:c>
      <x:c r="B56" s="30" t="str">
        <x:v>Annex A</x:v>
      </x:c>
      <x:c r="C56" s="30" t="str">
        <x:v>Technological controls</x:v>
      </x:c>
      <x:c r="D56" s="30" t="str">
        <x:v>Logging and monitoring</x:v>
      </x:c>
      <x:c r="E56" s="30" t="str">
        <x:v>Security-relevant logging, monitoring, time synchronization and alert/escalation are implemented.</x:v>
      </x:c>
      <x:c r="F56" s="30" t="str">
        <x:v>Not Assessed</x:v>
      </x:c>
      <x:c r="G56" s="30" t="str"/>
      <x:c r="H56" s="30" t="str"/>
      <x:c r="I56" s="30" t="str"/>
      <x:c r="J56" s="30" t="str">
        <x:v>Medium</x:v>
      </x:c>
      <x:c r="K56" s="30" t="str"/>
      <x:c r="L56" s="30" t="str"/>
      <x:c r="M56" s="44"/>
      <x:c r="N56" s="30" t="str">
        <x:v>Open</x:v>
      </x:c>
      <x:c r="O56" s="30" t="str"/>
    </x:row>
    <x:row r="57">
      <x:c r="A57" s="30" t="str">
        <x:v>ISMS-GA-048</x:v>
      </x:c>
      <x:c r="B57" s="30" t="str">
        <x:v>Annex A</x:v>
      </x:c>
      <x:c r="C57" s="30" t="str">
        <x:v>Technological controls</x:v>
      </x:c>
      <x:c r="D57" s="30" t="str">
        <x:v>Network and communications security</x:v>
      </x:c>
      <x:c r="E57" s="30" t="str">
        <x:v>Network security, segmentation, secure services, filtering and information transfer controls are implemented.</x:v>
      </x:c>
      <x:c r="F57" s="30" t="str">
        <x:v>Not Assessed</x:v>
      </x:c>
      <x:c r="G57" s="30" t="str"/>
      <x:c r="H57" s="30" t="str"/>
      <x:c r="I57" s="30" t="str"/>
      <x:c r="J57" s="30" t="str">
        <x:v>Medium</x:v>
      </x:c>
      <x:c r="K57" s="30" t="str"/>
      <x:c r="L57" s="30" t="str"/>
      <x:c r="M57" s="44"/>
      <x:c r="N57" s="30" t="str">
        <x:v>Open</x:v>
      </x:c>
      <x:c r="O57" s="30" t="str"/>
    </x:row>
    <x:row r="58">
      <x:c r="A58" s="30" t="str">
        <x:v>ISMS-GA-049</x:v>
      </x:c>
      <x:c r="B58" s="30" t="str">
        <x:v>Annex A</x:v>
      </x:c>
      <x:c r="C58" s="30" t="str">
        <x:v>Technological controls</x:v>
      </x:c>
      <x:c r="D58" s="30" t="str">
        <x:v>Secure development</x:v>
      </x:c>
      <x:c r="E58" s="30" t="str">
        <x:v>Secure development lifecycle, security requirements, coding, testing, outsourced development and environment separation are controlled.</x:v>
      </x:c>
      <x:c r="F58" s="30" t="str">
        <x:v>Not Assessed</x:v>
      </x:c>
      <x:c r="G58" s="30" t="str"/>
      <x:c r="H58" s="30" t="str"/>
      <x:c r="I58" s="30" t="str"/>
      <x:c r="J58" s="30" t="str">
        <x:v>Medium</x:v>
      </x:c>
      <x:c r="K58" s="30" t="str"/>
      <x:c r="L58" s="30" t="str"/>
      <x:c r="M58" s="44"/>
      <x:c r="N58" s="30" t="str">
        <x:v>Open</x:v>
      </x:c>
      <x:c r="O58" s="30" t="str"/>
    </x:row>
    <x:row r="59">
      <x:c r="A59" s="30" t="str">
        <x:v>ISMS-GA-050</x:v>
      </x:c>
      <x:c r="B59" s="30" t="str">
        <x:v>Annex A</x:v>
      </x:c>
      <x:c r="C59" s="30" t="str">
        <x:v>Technological controls</x:v>
      </x:c>
      <x:c r="D59" s="30" t="str">
        <x:v>Change and operational security</x:v>
      </x:c>
      <x:c r="E59" s="30" t="str">
        <x:v>Technical changes, capacity, redundancy, operational procedures and production protection are controlled.</x:v>
      </x:c>
      <x:c r="F59" s="30" t="str">
        <x:v>Not Assessed</x:v>
      </x:c>
      <x:c r="G59" s="30" t="str"/>
      <x:c r="H59" s="30" t="str"/>
      <x:c r="I59" s="30" t="str"/>
      <x:c r="J59" s="30" t="str">
        <x:v>Medium</x:v>
      </x:c>
      <x:c r="K59" s="30" t="str"/>
      <x:c r="L59" s="30" t="str"/>
      <x:c r="M59" s="44"/>
      <x:c r="N59" s="30" t="str">
        <x:v>Open</x:v>
      </x:c>
      <x:c r="O59" s="30" t="str"/>
    </x:row>
  </x:sheetData>
  <x:mergeCells>
    <x:mergeCell ref="A1:H1"/>
    <x:mergeCell ref="A2:H2"/>
    <x:mergeCell ref="A3:H3"/>
    <x:mergeCell ref="A5:O5"/>
  </x:mergeCells>
  <x:conditionalFormatting sqref="F10:F59">
    <x:cfRule type="expression" dxfId="0" priority="1">
      <x:formula>F10="Completed"</x:formula>
    </x:cfRule>
    <x:cfRule type="expression" dxfId="1" priority="2">
      <x:formula>F10="Closed"</x:formula>
    </x:cfRule>
    <x:cfRule type="expression" dxfId="2" priority="3">
      <x:formula>F10="Conforming"</x:formula>
    </x:cfRule>
    <x:cfRule type="expression" dxfId="3" priority="4">
      <x:formula>F10="Implemented"</x:formula>
    </x:cfRule>
    <x:cfRule type="expression" dxfId="4" priority="5">
      <x:formula>F10="On Track"</x:formula>
    </x:cfRule>
    <x:cfRule type="expression" dxfId="5" priority="6">
      <x:formula>F10="In Progress"</x:formula>
    </x:cfRule>
    <x:cfRule type="expression" dxfId="6" priority="7">
      <x:formula>F10="Partially Conforming"</x:formula>
    </x:cfRule>
    <x:cfRule type="expression" dxfId="7" priority="8">
      <x:formula>F10="Partially Implemented"</x:formula>
    </x:cfRule>
    <x:cfRule type="expression" dxfId="8" priority="9">
      <x:formula>F10="Due Soon"</x:formula>
    </x:cfRule>
    <x:cfRule type="expression" dxfId="9" priority="10">
      <x:formula>F10="Blocked"</x:formula>
    </x:cfRule>
    <x:cfRule type="expression" dxfId="10" priority="11">
      <x:formula>F10="Overdue"</x:formula>
    </x:cfRule>
    <x:cfRule type="expression" dxfId="11" priority="12">
      <x:formula>F10="Nonconforming"</x:formula>
    </x:cfRule>
    <x:cfRule type="expression" dxfId="12" priority="13">
      <x:formula>F10="Not Implemented"</x:formula>
    </x:cfRule>
    <x:cfRule type="expression" dxfId="13" priority="14">
      <x:formula>F10="Not Started"</x:formula>
    </x:cfRule>
    <x:cfRule type="expression" dxfId="14" priority="15">
      <x:formula>F10="Not Assessed"</x:formula>
    </x:cfRule>
    <x:cfRule type="expression" dxfId="15" priority="16">
      <x:formula>F10="N/A"</x:formula>
    </x:cfRule>
    <x:cfRule type="expression" dxfId="16" priority="17">
      <x:formula>F10="Open"</x:formula>
    </x:cfRule>
  </x:conditionalFormatting>
  <x:conditionalFormatting sqref="N10:N59">
    <x:cfRule type="expression" dxfId="17" priority="18">
      <x:formula>N10="Completed"</x:formula>
    </x:cfRule>
    <x:cfRule type="expression" dxfId="18" priority="19">
      <x:formula>N10="Closed"</x:formula>
    </x:cfRule>
    <x:cfRule type="expression" dxfId="19" priority="20">
      <x:formula>N10="Conforming"</x:formula>
    </x:cfRule>
    <x:cfRule type="expression" dxfId="20" priority="21">
      <x:formula>N10="Implemented"</x:formula>
    </x:cfRule>
    <x:cfRule type="expression" dxfId="21" priority="22">
      <x:formula>N10="On Track"</x:formula>
    </x:cfRule>
    <x:cfRule type="expression" dxfId="22" priority="23">
      <x:formula>N10="In Progress"</x:formula>
    </x:cfRule>
    <x:cfRule type="expression" dxfId="23" priority="24">
      <x:formula>N10="Partially Conforming"</x:formula>
    </x:cfRule>
    <x:cfRule type="expression" dxfId="24" priority="25">
      <x:formula>N10="Partially Implemented"</x:formula>
    </x:cfRule>
    <x:cfRule type="expression" dxfId="25" priority="26">
      <x:formula>N10="Due Soon"</x:formula>
    </x:cfRule>
    <x:cfRule type="expression" dxfId="26" priority="27">
      <x:formula>N10="Blocked"</x:formula>
    </x:cfRule>
    <x:cfRule type="expression" dxfId="27" priority="28">
      <x:formula>N10="Overdue"</x:formula>
    </x:cfRule>
    <x:cfRule type="expression" dxfId="28" priority="29">
      <x:formula>N10="Nonconforming"</x:formula>
    </x:cfRule>
    <x:cfRule type="expression" dxfId="29" priority="30">
      <x:formula>N10="Not Implemented"</x:formula>
    </x:cfRule>
    <x:cfRule type="expression" dxfId="30" priority="31">
      <x:formula>N10="Not Started"</x:formula>
    </x:cfRule>
    <x:cfRule type="expression" dxfId="31" priority="32">
      <x:formula>N10="Not Assessed"</x:formula>
    </x:cfRule>
    <x:cfRule type="expression" dxfId="32" priority="33">
      <x:formula>N10="N/A"</x:formula>
    </x:cfRule>
    <x:cfRule type="expression" dxfId="33" priority="34">
      <x:formula>N10="Open"</x:formula>
    </x:cfRule>
  </x:conditionalFormatting>
  <x:dataValidations count="3">
    <x:dataValidation type="list" sqref="F10:F59">
      <x:formula1>"Conforming,Partially Conforming,Nonconforming,Not Assessed,N/A"</x:formula1>
    </x:dataValidation>
    <x:dataValidation type="list" sqref="J10:J59">
      <x:formula1>"High,Medium,Low"</x:formula1>
    </x:dataValidation>
    <x:dataValidation type="list" sqref="N10:N59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9b167e77cd4966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Information Security Gap Analysis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ISMS-ASM-001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Current State</x:v>
      </x:c>
      <x:c r="E5" s="22" t="str">
        <x:v>Count</x:v>
      </x:c>
    </x:row>
    <x:row r="6">
      <x:c r="A6" s="47" t="str">
        <x:v>Total Criteria</x:v>
      </x:c>
      <x:c r="B6" s="53" t="n">
        <x:f>COUNTA('Gap Analysis'!$A$10:$A$59)</x:f>
        <x:v>50</x:v>
      </x:c>
      <x:c r="D6" t="str">
        <x:v>Conforming</x:v>
      </x:c>
      <x:c r="E6" t="n">
        <x:f>COUNTIF('Gap Analysis'!$F$10:$F$59,D6)</x:f>
        <x:v>0</x:v>
      </x:c>
    </x:row>
    <x:row r="7">
      <x:c r="A7" s="47" t="str">
        <x:v>Assessed</x:v>
      </x:c>
      <x:c r="B7" s="53" t="n">
        <x:f>COUNTIF('Gap Analysis'!$F$10:$F$59,"&lt;&gt;Not Assessed")-COUNTIF('Gap Analysis'!$F$10:$F$59,"")</x:f>
        <x:v>0</x:v>
      </x:c>
      <x:c r="D7" t="str">
        <x:v>Partially Conforming</x:v>
      </x:c>
      <x:c r="E7" t="n">
        <x:f>COUNTIF('Gap Analysis'!$F$10:$F$59,D7)</x:f>
        <x:v>0</x:v>
      </x:c>
    </x:row>
    <x:row r="8">
      <x:c r="A8" s="47" t="str">
        <x:v>Conforming</x:v>
      </x:c>
      <x:c r="B8" s="53" t="n">
        <x:f>COUNTIF('Gap Analysis'!$F$10:$F$59,"Conforming")</x:f>
        <x:v>0</x:v>
      </x:c>
      <x:c r="D8" t="str">
        <x:v>Nonconforming</x:v>
      </x:c>
      <x:c r="E8" t="n">
        <x:f>COUNTIF('Gap Analysis'!$F$10:$F$59,D8)</x:f>
        <x:v>0</x:v>
      </x:c>
    </x:row>
    <x:row r="9">
      <x:c r="A9" s="47" t="str">
        <x:v>Partially Conforming</x:v>
      </x:c>
      <x:c r="B9" s="53" t="n">
        <x:f>COUNTIF('Gap Analysis'!$F$10:$F$59,"Partially Conforming")</x:f>
        <x:v>0</x:v>
      </x:c>
      <x:c r="D9" t="str">
        <x:v>Not Assessed</x:v>
      </x:c>
      <x:c r="E9" t="n">
        <x:f>COUNTIF('Gap Analysis'!$F$10:$F$59,D9)</x:f>
        <x:v>50</x:v>
      </x:c>
    </x:row>
    <x:row r="10">
      <x:c r="A10" s="47" t="str">
        <x:v>Nonconforming</x:v>
      </x:c>
      <x:c r="B10" s="53" t="n">
        <x:f>COUNTIF('Gap Analysis'!$F$10:$F$59,"Nonconforming")</x:f>
        <x:v>0</x:v>
      </x:c>
      <x:c r="D10" t="str">
        <x:v>N/A</x:v>
      </x:c>
      <x:c r="E10" t="n">
        <x:f>COUNTIF('Gap Analysis'!$F$10:$F$59,D10)</x:f>
        <x:v>0</x:v>
      </x:c>
    </x:row>
    <x:row r="11">
      <x:c r="A11" s="47" t="str">
        <x:v>High Priority</x:v>
      </x:c>
      <x:c r="B11" s="53" t="n">
        <x:f>COUNTIF('Gap Analysis'!$J$10:$J$59,"High")</x:f>
        <x:v>0</x:v>
      </x:c>
    </x:row>
    <x:row r="12">
      <x:c r="A12" s="47" t="str">
        <x:v>Open Actions</x:v>
      </x:c>
      <x:c r="B12" s="53" t="n">
        <x:f>COUNTIFS('Gap Analysis'!$F$10:$F$59,"Partially Conforming",'Gap Analysis'!$N$10:$N$59,"&lt;&gt;Closed")+COUNTIFS('Gap Analysis'!$F$10:$F$59,"Nonconforming",'Gap Analysis'!$N$10:$N$59,"&lt;&gt;Closed")</x:f>
        <x:v>0</x:v>
      </x:c>
    </x:row>
    <x:row r="13">
      <x:c r="A13" s="47" t="str">
        <x:v>Assessment Completion %</x:v>
      </x:c>
      <x:c r="B13" s="58" t="n">
        <x:f>IFERROR((B7-COUNTIF('Gap Analysis'!$F$10:$F$59,"N/A"))/(B6-COUNTIF('Gap Analysis'!$F$10:$F$59,"N/A")),0)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8e78ec6af7714932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Current State</x:v>
      </x:c>
      <x:c r="B2" t="str">
        <x:v>Conforming</x:v>
      </x:c>
    </x:row>
    <x:row r="3">
      <x:c r="A3" t="str">
        <x:v>Current State</x:v>
      </x:c>
      <x:c r="B3" t="str">
        <x:v>Partially Conforming</x:v>
      </x:c>
    </x:row>
    <x:row r="4">
      <x:c r="A4" t="str">
        <x:v>Current State</x:v>
      </x:c>
      <x:c r="B4" t="str">
        <x:v>Nonconforming</x:v>
      </x:c>
    </x:row>
    <x:row r="5">
      <x:c r="A5" t="str">
        <x:v>Current State</x:v>
      </x:c>
      <x:c r="B5" t="str">
        <x:v>Not Assessed</x:v>
      </x:c>
    </x:row>
    <x:row r="6">
      <x:c r="A6" t="str">
        <x:v>Current State</x:v>
      </x:c>
      <x:c r="B6" t="str">
        <x:v>N/A</x:v>
      </x:c>
    </x:row>
    <x:row r="7">
      <x:c r="A7" t="str">
        <x:v>Priority</x:v>
      </x:c>
      <x:c r="B7" t="str">
        <x:v>High</x:v>
      </x:c>
    </x:row>
    <x:row r="8">
      <x:c r="A8" t="str">
        <x:v>Priority</x:v>
      </x:c>
      <x:c r="B8" t="str">
        <x:v>Medium</x:v>
      </x:c>
    </x:row>
    <x:row r="9">
      <x:c r="A9" t="str">
        <x:v>Priority</x:v>
      </x:c>
      <x:c r="B9" t="str">
        <x:v>Low</x:v>
      </x:c>
    </x:row>
    <x:row r="10">
      <x:c r="A10" t="str">
        <x:v>Status</x:v>
      </x:c>
      <x:c r="B10" t="str">
        <x:v>Open</x:v>
      </x:c>
    </x:row>
    <x:row r="11">
      <x:c r="A11" t="str">
        <x:v>Status</x:v>
      </x:c>
      <x:c r="B11" t="str">
        <x:v>In Progress</x:v>
      </x:c>
    </x:row>
    <x:row r="12">
      <x:c r="A12" t="str">
        <x:v>Status</x:v>
      </x:c>
      <x:c r="B12" t="str">
        <x:v>Closed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ISMS-ASM-001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